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<sst xmlns="http://schemas.openxmlformats.org/spreadsheetml/2006/main" count="5815" uniqueCount="1494">
  <si>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</si>
  <si>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</si>
  <si>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</si>
  <si>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</si>
  <si>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</si>
  <si>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</si>
  <si>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</si>
  <si>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</si>
  <si>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</si>
  <si>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</si>
  <si>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</si>
  <si>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</si>
  <si>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</si>
  <si>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</si>
  <si>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</si>
  <si>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</si>
  <si>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</si>
  <si>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</si>
  <si>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</si>
  <si>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</si>
  <si>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</si>
  <si>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</si>
  <si>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</si>
  <si>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</si>
  <si>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</si>
  <si>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</si>
  <si>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</si>
  <si>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</si>
  <si>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</si>
  <si>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</si>
  <si>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</si>
  <si>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</si>
  <si>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</si>
  <si>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</si>
  <si>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</si>
  <si>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</si>
  <si>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</si>
  <si>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</si>
  <si>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</si>
  <si>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</si>
  <si>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</si>
  <si>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</si>
  <si>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</si>
  <si>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</si>
  <si>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</si>
  <si>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</si>
  <si>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</si>
  <si>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</si>
  <si>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</si>
  <si>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</si>
  <si>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</si>
  <si>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</si>
  <si>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</si>
  <si>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</si>
  <si>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</si>
  <si>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</si>
  <si>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</si>
  <si>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</si>
  <si>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</si>
  <si>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</si>
  <si>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</si>
  <si>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</si>
  <si>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</si>
  <si>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</si>
  <si>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</si>
  <si>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</si>
  <si>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</si>
  <si>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</si>
  <si>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</si>
  <si>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</si>
  <si>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</si>
  <si>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</si>
  <si>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</si>
  <si>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</si>
  <si>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</si>
  <si>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</si>
  <si>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</si>
  <si>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</si>
  <si>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</si>
  <si>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</si>
  <si>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</si>
  <si>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</si>
  <si>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</si>
  <si>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</si>
  <si>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</si>
  <si>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</si>
  <si>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</si>
  <si>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</si>
  <si>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</si>
  <si>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</si>
  <si>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</si>
  <si>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</si>
  <si>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</si>
  <si>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</si>
  <si>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</si>
  <si>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</si>
  <si>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</si>
  <si>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</si>
  <si>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</si>
  <si>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</si>
  <si>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</si>
  <si>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</si>
  <si>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</si>
  <si>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</si>
  <si>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</si>
  <si>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</si>
  <si>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</si>
  <si>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</si>
  <si>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</si>
  <si>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</si>
  <si>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</si>
  <si>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</si>
  <si>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</si>
  <si>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</si>
  <si>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</si>
  <si>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</si>
  <si>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</si>
  <si>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</si>
  <si>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</si>
  <si>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</si>
  <si>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</si>
  <si>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</si>
  <si>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</si>
  <si>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</si>
  <si>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</si>
  <si>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</si>
  <si>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</si>
  <si>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</si>
  <si>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</si>
  <si>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</si>
  <si>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</si>
  <si>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</si>
  <si>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</si>
  <si>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</si>
  <si>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</si>
  <si>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</si>
  <si>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</si>
  <si>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</si>
  <si>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</si>
  <si>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</si>
  <si>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</si>
  <si>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</si>
  <si>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</si>
  <si>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</si>
  <si>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</si>
  <si>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</si>
  <si>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</si>
  <si>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</si>
  <si>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</si>
  <si>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</si>
  <si>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</si>
  <si>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</si>
  <si>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</si>
  <si>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</si>
  <si>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</si>
  <si>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</si>
  <si>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</si>
  <si>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</si>
  <si>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</si>
  <si>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</si>
  <si>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</si>
  <si>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</si>
  <si>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</si>
  <si>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</si>
  <si>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</si>
  <si>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</si>
  <si>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</si>
  <si>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</si>
  <si>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</si>
  <si>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</si>
  <si>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</si>
  <si>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</si>
  <si>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</si>
  <si>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</si>
  <si>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</si>
  <si>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</si>
  <si>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</si>
  <si>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</si>
  <si>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</si>
  <si>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</si>
  <si>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</si>
  <si>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</si>
  <si>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</si>
  <si>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</si>
  <si>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</si>
  <si>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</si>
  <si>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</si>
  <si>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</si>
  <si>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</si>
  <si>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</si>
  <si>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</si>
  <si>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</si>
  <si>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</si>
  <si>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</si>
  <si>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</si>
  <si>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</si>
  <si>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</si>
  <si>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</si>
  <si>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</si>
  <si>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</si>
  <si>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</si>
  <si>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</si>
  <si>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</si>
  <si>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</si>
  <si>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</si>
  <si>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</si>
  <si>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</si>
  <si>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</si>
  <si>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</si>
  <si>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</si>
  <si>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</si>
  <si>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</si>
  <si>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</si>
  <si>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</si>
  <si>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</si>
  <si>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</si>
  <si>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</si>
  <si>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</si>
  <si>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</si>
  <si>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</si>
  <si>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</si>
  <si>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</si>
  <si>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</si>
  <si>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</si>
  <si>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</si>
  <si>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</si>
  <si>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</si>
  <si>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</si>
  <si>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</si>
  <si>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</si>
  <si>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</si>
  <si>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</si>
  <si>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</si>
  <si>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</si>
  <si>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</si>
  <si>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</si>
  <si>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</si>
  <si>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</si>
  <si>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</si>
  <si>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</si>
  <si>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</si>
  <si>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</si>
  <si>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</si>
  <si>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</si>
  <si>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</si>
  <si>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</si>
  <si>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</si>
  <si>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</si>
  <si>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</si>
  <si>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</si>
  <si>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</si>
  <si>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</si>
  <si>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</si>
  <si>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</si>
  <si>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</si>
  <si>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</si>
  <si>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</si>
  <si>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</si>
  <si>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</si>
  <si>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</si>
  <si>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</si>
  <si>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</si>
  <si>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</si>
  <si>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</si>
  <si>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</si>
  <si>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</si>
  <si>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</si>
  <si>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</si>
  <si>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</si>
  <si>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</si>
  <si>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</si>
  <si>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</si>
  <si>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</si>
  <si>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</si>
  <si>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</si>
  <si>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</si>
  <si>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</si>
  <si>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</si>
  <si>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</si>
  <si>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</si>
  <si>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</si>
  <si>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</si>
  <si>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</si>
  <si>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</si>
  <si>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</si>
  <si>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</si>
  <si>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</si>
  <si>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</si>
  <si>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</si>
  <si>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</si>
  <si>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</si>
  <si>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</si>
  <si>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</si>
  <si>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</si>
  <si>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</si>
  <si>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</si>
  <si>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</si>
  <si>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</si>
  <si>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</si>
  <si>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</si>
  <si>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</si>
  <si>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</si>
  <si>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</si>
  <si>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</si>
  <si>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</si>
  <si>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</si>
  <si>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</si>
  <si>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</si>
  <si>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</si>
  <si>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</si>
  <si>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</si>
  <si>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</si>
  <si>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</si>
  <si>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</si>
  <si>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</si>
  <si>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</si>
  <si>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</si>
  <si>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</si>
  <si>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</si>
  <si>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</si>
  <si>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</si>
  <si>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</si>
  <si>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</si>
  <si>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</si>
  <si>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</si>
  <si>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</si>
  <si>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</si>
  <si>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</si>
  <si>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</si>
  <si>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</si>
  <si>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</si>
  <si>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</si>
  <si>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</si>
  <si>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</si>
  <si>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</si>
  <si>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</si>
  <si>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</si>
  <si>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</si>
  <si>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</si>
  <si>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</si>
  <si>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</si>
  <si>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</si>
  <si>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</si>
  <si>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</si>
  <si>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</si>
  <si>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</si>
  <si>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</si>
  <si>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</si>
  <si>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</si>
  <si>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</si>
  <si>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</si>
  <si>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</si>
  <si>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</si>
  <si>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</si>
  <si>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</si>
  <si>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</si>
  <si>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</si>
  <si>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入库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</si>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</sst>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2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186.666666666667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1820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1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>
        <v>1</v>
      </c>
      <c r="AH8" s="964"/>
      <c r="AI8" s="991"/>
      <c r="AJ8" s="566"/>
      <c r="AK8" s="964"/>
      <c r="AL8" s="964"/>
      <c r="AM8" s="964">
        <v>1</v>
      </c>
      <c r="AN8" s="964"/>
      <c r="AO8" s="991"/>
      <c r="AP8" s="568">
        <v>1</v>
      </c>
      <c r="AQ8" s="773"/>
      <c r="AR8" s="773">
        <v>2</v>
      </c>
      <c r="AS8" s="773">
        <v>1</v>
      </c>
      <c r="AT8" s="773">
        <v>2</v>
      </c>
      <c r="AU8" s="995"/>
      <c r="AV8" s="568">
        <v>2</v>
      </c>
      <c r="AW8" s="773">
        <v>2</v>
      </c>
      <c r="AX8" s="773">
        <v>2</v>
      </c>
      <c r="AY8" s="773">
        <v>2</v>
      </c>
      <c r="AZ8" s="773">
        <v>2</v>
      </c>
      <c r="BA8" s="995"/>
      <c r="BB8" s="568">
        <v>0.07</v>
      </c>
      <c r="BC8" s="773">
        <v>0.03</v>
      </c>
      <c r="BD8" s="773">
        <v>0.1</v>
      </c>
      <c r="BE8" s="773">
        <v>0.29</v>
      </c>
      <c r="BF8" s="773">
        <v>0.1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4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4</v>
      </c>
      <c r="BX8" s="1061">
        <f t="shared" si="5"/>
        <v>5</v>
      </c>
      <c r="BY8" s="995"/>
      <c r="BZ8" s="832">
        <f t="shared" si="8"/>
        <v>1200</v>
      </c>
      <c r="CA8" s="833">
        <f t="shared" si="6"/>
        <v>2800</v>
      </c>
      <c r="CB8" s="833">
        <f t="shared" si="6"/>
        <v>70</v>
      </c>
      <c r="CC8" s="833">
        <f t="shared" si="6"/>
        <v>96.551724137931</v>
      </c>
      <c r="CD8" s="833">
        <f t="shared" si="6"/>
        <v>350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 t="str">
        <f t="shared" si="8"/>
        <v>-</v>
      </c>
      <c r="CA10" s="837">
        <f t="shared" si="6"/>
        <v>560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4</v>
      </c>
      <c r="N11" s="704">
        <v>3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1</v>
      </c>
      <c r="AF11" s="704">
        <v>1</v>
      </c>
      <c r="AG11" s="704"/>
      <c r="AH11" s="704"/>
      <c r="AI11" s="1001"/>
      <c r="AJ11" s="703">
        <v>1</v>
      </c>
      <c r="AK11" s="704">
        <v>2</v>
      </c>
      <c r="AL11" s="704">
        <v>3</v>
      </c>
      <c r="AM11" s="704"/>
      <c r="AN11" s="704"/>
      <c r="AO11" s="1001"/>
      <c r="AP11" s="1031">
        <v>6</v>
      </c>
      <c r="AQ11" s="1032">
        <v>11</v>
      </c>
      <c r="AR11" s="1032">
        <v>8</v>
      </c>
      <c r="AS11" s="1032">
        <v>5</v>
      </c>
      <c r="AT11" s="1032">
        <v>2</v>
      </c>
      <c r="AU11" s="1035">
        <v>2</v>
      </c>
      <c r="AV11" s="1031">
        <v>11</v>
      </c>
      <c r="AW11" s="1032">
        <v>18</v>
      </c>
      <c r="AX11" s="1032">
        <v>14</v>
      </c>
      <c r="AY11" s="1032">
        <v>13</v>
      </c>
      <c r="AZ11" s="1032">
        <v>3</v>
      </c>
      <c r="BA11" s="1035">
        <v>5</v>
      </c>
      <c r="BB11" s="1031">
        <v>0.45</v>
      </c>
      <c r="BC11" s="1032">
        <v>0.95</v>
      </c>
      <c r="BD11" s="1032">
        <v>0.86</v>
      </c>
      <c r="BE11" s="1032">
        <v>0.38</v>
      </c>
      <c r="BF11" s="1032">
        <v>0.12</v>
      </c>
      <c r="BG11" s="1035">
        <v>0.15</v>
      </c>
      <c r="BH11" s="1049">
        <f t="shared" si="0"/>
        <v>9</v>
      </c>
      <c r="BI11" s="799">
        <f t="shared" si="1"/>
        <v>14</v>
      </c>
      <c r="BJ11" s="799">
        <f t="shared" si="2"/>
        <v>10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9</v>
      </c>
      <c r="BU11" s="814">
        <f t="shared" si="5"/>
        <v>14</v>
      </c>
      <c r="BV11" s="814">
        <f t="shared" si="5"/>
        <v>10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140</v>
      </c>
      <c r="CA11" s="1060">
        <f t="shared" si="6"/>
        <v>103.157894736842</v>
      </c>
      <c r="CB11" s="1060">
        <f t="shared" si="6"/>
        <v>81.3953488372093</v>
      </c>
      <c r="CC11" s="1060">
        <f t="shared" si="6"/>
        <v>368.421052631579</v>
      </c>
      <c r="CD11" s="1060">
        <f t="shared" si="6"/>
        <v>525</v>
      </c>
      <c r="CE11" s="1079">
        <f t="shared" si="6"/>
        <v>280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1</v>
      </c>
      <c r="M12" s="967">
        <v>6</v>
      </c>
      <c r="N12" s="967">
        <v>5</v>
      </c>
      <c r="O12" s="967">
        <v>4</v>
      </c>
      <c r="P12" s="967">
        <v>1</v>
      </c>
      <c r="Q12" s="1003">
        <v>2</v>
      </c>
      <c r="R12" s="1004"/>
      <c r="S12" s="1005">
        <v>8</v>
      </c>
      <c r="T12" s="1005">
        <v>29</v>
      </c>
      <c r="U12" s="1005"/>
      <c r="V12" s="1005"/>
      <c r="W12" s="1006">
        <v>6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/>
      <c r="AE12" s="967"/>
      <c r="AF12" s="967">
        <v>1</v>
      </c>
      <c r="AG12" s="967"/>
      <c r="AH12" s="967">
        <v>1</v>
      </c>
      <c r="AI12" s="1003">
        <v>1</v>
      </c>
      <c r="AJ12" s="577">
        <v>3</v>
      </c>
      <c r="AK12" s="967">
        <v>1</v>
      </c>
      <c r="AL12" s="967">
        <v>2</v>
      </c>
      <c r="AM12" s="967">
        <v>2</v>
      </c>
      <c r="AN12" s="967">
        <v>1</v>
      </c>
      <c r="AO12" s="1003">
        <v>2</v>
      </c>
      <c r="AP12" s="1036">
        <v>13</v>
      </c>
      <c r="AQ12" s="1037">
        <v>11</v>
      </c>
      <c r="AR12" s="1037">
        <v>10</v>
      </c>
      <c r="AS12" s="1037">
        <v>6</v>
      </c>
      <c r="AT12" s="1037">
        <v>1</v>
      </c>
      <c r="AU12" s="1038">
        <v>3</v>
      </c>
      <c r="AV12" s="1036">
        <v>17</v>
      </c>
      <c r="AW12" s="1037">
        <v>19</v>
      </c>
      <c r="AX12" s="1037">
        <v>17</v>
      </c>
      <c r="AY12" s="1037">
        <v>8</v>
      </c>
      <c r="AZ12" s="1037">
        <v>5</v>
      </c>
      <c r="BA12" s="1038">
        <v>6</v>
      </c>
      <c r="BB12" s="1036">
        <v>0.93</v>
      </c>
      <c r="BC12" s="1037">
        <v>0.75</v>
      </c>
      <c r="BD12" s="1037">
        <v>1.25</v>
      </c>
      <c r="BE12" s="1037">
        <v>0.47</v>
      </c>
      <c r="BF12" s="1037">
        <v>0.33</v>
      </c>
      <c r="BG12" s="1038">
        <v>0.49</v>
      </c>
      <c r="BH12" s="802">
        <f t="shared" si="0"/>
        <v>11</v>
      </c>
      <c r="BI12" s="803">
        <f t="shared" si="1"/>
        <v>24</v>
      </c>
      <c r="BJ12" s="803">
        <f t="shared" si="2"/>
        <v>34</v>
      </c>
      <c r="BK12" s="803">
        <f t="shared" si="3"/>
        <v>9</v>
      </c>
      <c r="BL12" s="803">
        <f t="shared" si="4"/>
        <v>6</v>
      </c>
      <c r="BM12" s="1056">
        <f>IF($A$1="补货",Q12+W12+AC12,Q12)</f>
        <v>8</v>
      </c>
      <c r="BN12" s="1019"/>
      <c r="BO12" s="1020"/>
      <c r="BP12" s="1020"/>
      <c r="BQ12" s="1020"/>
      <c r="BR12" s="1020"/>
      <c r="BS12" s="1006"/>
      <c r="BT12" s="817">
        <f t="shared" si="7"/>
        <v>11</v>
      </c>
      <c r="BU12" s="818">
        <f t="shared" si="5"/>
        <v>24</v>
      </c>
      <c r="BV12" s="818">
        <f t="shared" si="5"/>
        <v>34</v>
      </c>
      <c r="BW12" s="818">
        <f t="shared" si="5"/>
        <v>9</v>
      </c>
      <c r="BX12" s="818">
        <f t="shared" si="5"/>
        <v>6</v>
      </c>
      <c r="BY12" s="1067">
        <f t="shared" si="5"/>
        <v>8</v>
      </c>
      <c r="BZ12" s="1068">
        <f t="shared" si="8"/>
        <v>82.7956989247312</v>
      </c>
      <c r="CA12" s="1069">
        <f t="shared" si="6"/>
        <v>224</v>
      </c>
      <c r="CB12" s="1069">
        <f t="shared" si="6"/>
        <v>190.4</v>
      </c>
      <c r="CC12" s="1069">
        <f t="shared" si="6"/>
        <v>134.042553191489</v>
      </c>
      <c r="CD12" s="1069">
        <f t="shared" si="6"/>
        <v>127.272727272727</v>
      </c>
      <c r="CE12" s="1080">
        <f t="shared" si="6"/>
        <v>114.285714285714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8</v>
      </c>
      <c r="M13" s="704">
        <v>6</v>
      </c>
      <c r="N13" s="704">
        <v>6</v>
      </c>
      <c r="O13" s="704">
        <v>3</v>
      </c>
      <c r="P13" s="704">
        <v>3</v>
      </c>
      <c r="Q13" s="987"/>
      <c r="R13" s="988"/>
      <c r="S13" s="989">
        <v>14</v>
      </c>
      <c r="T13" s="989">
        <v>8</v>
      </c>
      <c r="U13" s="989"/>
      <c r="V13" s="989">
        <v>8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1</v>
      </c>
      <c r="AE13" s="704">
        <v>2</v>
      </c>
      <c r="AF13" s="704">
        <v>2</v>
      </c>
      <c r="AG13" s="704"/>
      <c r="AH13" s="704">
        <v>1</v>
      </c>
      <c r="AI13" s="987"/>
      <c r="AJ13" s="703">
        <v>9</v>
      </c>
      <c r="AK13" s="704">
        <v>10</v>
      </c>
      <c r="AL13" s="704">
        <v>6</v>
      </c>
      <c r="AM13" s="1028"/>
      <c r="AN13" s="1028">
        <v>1</v>
      </c>
      <c r="AO13" s="987"/>
      <c r="AP13" s="1031">
        <v>30</v>
      </c>
      <c r="AQ13" s="1032">
        <v>16</v>
      </c>
      <c r="AR13" s="1032">
        <v>14</v>
      </c>
      <c r="AS13" s="1039">
        <v>6</v>
      </c>
      <c r="AT13" s="1039">
        <v>4</v>
      </c>
      <c r="AU13" s="990"/>
      <c r="AV13" s="1031">
        <v>47</v>
      </c>
      <c r="AW13" s="1032">
        <v>26</v>
      </c>
      <c r="AX13" s="1032">
        <v>17</v>
      </c>
      <c r="AY13" s="1039">
        <v>7</v>
      </c>
      <c r="AZ13" s="1039">
        <v>5</v>
      </c>
      <c r="BA13" s="990"/>
      <c r="BB13" s="1031">
        <v>2.56</v>
      </c>
      <c r="BC13" s="1032">
        <v>1.96</v>
      </c>
      <c r="BD13" s="1032">
        <v>1.47</v>
      </c>
      <c r="BE13" s="1032">
        <v>0.32</v>
      </c>
      <c r="BF13" s="1032">
        <v>0.44</v>
      </c>
      <c r="BG13" s="990"/>
      <c r="BH13" s="1049">
        <f t="shared" si="0"/>
        <v>28</v>
      </c>
      <c r="BI13" s="799">
        <f t="shared" si="1"/>
        <v>20</v>
      </c>
      <c r="BJ13" s="799">
        <f t="shared" si="2"/>
        <v>14</v>
      </c>
      <c r="BK13" s="799">
        <f t="shared" si="3"/>
        <v>13</v>
      </c>
      <c r="BL13" s="799">
        <f t="shared" si="4"/>
        <v>11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28</v>
      </c>
      <c r="BU13" s="814">
        <f t="shared" si="5"/>
        <v>20</v>
      </c>
      <c r="BV13" s="814">
        <f t="shared" si="5"/>
        <v>14</v>
      </c>
      <c r="BW13" s="814">
        <f t="shared" ref="BW13:BW15" si="9">BK13+BQ13</f>
        <v>13</v>
      </c>
      <c r="BX13" s="814">
        <f t="shared" ref="BX13:BX15" si="10">BL13+BR13</f>
        <v>11</v>
      </c>
      <c r="BY13" s="990"/>
      <c r="BZ13" s="1059">
        <f t="shared" si="8"/>
        <v>76.5625</v>
      </c>
      <c r="CA13" s="1060">
        <f t="shared" si="6"/>
        <v>71.4285714285714</v>
      </c>
      <c r="CB13" s="1060">
        <f t="shared" si="6"/>
        <v>66.6666666666667</v>
      </c>
      <c r="CC13" s="1060">
        <f t="shared" ref="CC13:CC15" si="11">IF(BE13&lt;&gt;0,BW13/BE13*7,"-")</f>
        <v>284.375</v>
      </c>
      <c r="CD13" s="1060">
        <f t="shared" ref="CD13:CD15" si="12">IF(BF13&lt;&gt;0,BX13/BF13*7,"-")</f>
        <v>175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7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20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2</v>
      </c>
      <c r="AE14" s="964"/>
      <c r="AF14" s="964"/>
      <c r="AG14" s="964"/>
      <c r="AH14" s="964"/>
      <c r="AI14" s="991"/>
      <c r="AJ14" s="566">
        <v>8</v>
      </c>
      <c r="AK14" s="964">
        <v>5</v>
      </c>
      <c r="AL14" s="964">
        <v>2</v>
      </c>
      <c r="AM14" s="1029"/>
      <c r="AN14" s="1029"/>
      <c r="AO14" s="991"/>
      <c r="AP14" s="568">
        <v>19</v>
      </c>
      <c r="AQ14" s="773">
        <v>11</v>
      </c>
      <c r="AR14" s="773">
        <v>5</v>
      </c>
      <c r="AS14" s="1040">
        <v>4</v>
      </c>
      <c r="AT14" s="1040"/>
      <c r="AU14" s="995"/>
      <c r="AV14" s="568">
        <v>31</v>
      </c>
      <c r="AW14" s="773">
        <v>23</v>
      </c>
      <c r="AX14" s="773">
        <v>6</v>
      </c>
      <c r="AY14" s="1040">
        <v>5</v>
      </c>
      <c r="AZ14" s="1040">
        <v>1</v>
      </c>
      <c r="BA14" s="995"/>
      <c r="BB14" s="568">
        <v>2.36</v>
      </c>
      <c r="BC14" s="773">
        <v>1.09</v>
      </c>
      <c r="BD14" s="773">
        <v>0.41</v>
      </c>
      <c r="BE14" s="773">
        <v>0.22</v>
      </c>
      <c r="BF14" s="773">
        <v>0.02</v>
      </c>
      <c r="BG14" s="995"/>
      <c r="BH14" s="586">
        <f t="shared" si="0"/>
        <v>27</v>
      </c>
      <c r="BI14" s="1046">
        <f t="shared" si="1"/>
        <v>21</v>
      </c>
      <c r="BJ14" s="1046">
        <f t="shared" si="2"/>
        <v>9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27</v>
      </c>
      <c r="BU14" s="1061">
        <f t="shared" si="5"/>
        <v>21</v>
      </c>
      <c r="BV14" s="1061">
        <f t="shared" si="5"/>
        <v>9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80.0847457627119</v>
      </c>
      <c r="CA14" s="833">
        <f t="shared" si="6"/>
        <v>134.862385321101</v>
      </c>
      <c r="CB14" s="833">
        <f t="shared" si="6"/>
        <v>153.658536585366</v>
      </c>
      <c r="CC14" s="833">
        <f t="shared" si="11"/>
        <v>413.636363636364</v>
      </c>
      <c r="CD14" s="833">
        <f t="shared" si="12"/>
        <v>5250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6</v>
      </c>
      <c r="M15" s="967">
        <v>5</v>
      </c>
      <c r="N15" s="967">
        <v>8</v>
      </c>
      <c r="O15" s="967">
        <v>5</v>
      </c>
      <c r="P15" s="967">
        <v>1</v>
      </c>
      <c r="Q15" s="996"/>
      <c r="R15" s="997">
        <v>83</v>
      </c>
      <c r="S15" s="998">
        <v>88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5</v>
      </c>
      <c r="AE15" s="967">
        <v>2</v>
      </c>
      <c r="AF15" s="967"/>
      <c r="AG15" s="967"/>
      <c r="AH15" s="967"/>
      <c r="AI15" s="996"/>
      <c r="AJ15" s="577">
        <v>11</v>
      </c>
      <c r="AK15" s="967">
        <v>7</v>
      </c>
      <c r="AL15" s="967">
        <v>1</v>
      </c>
      <c r="AM15" s="1030"/>
      <c r="AN15" s="1030">
        <v>1</v>
      </c>
      <c r="AO15" s="996"/>
      <c r="AP15" s="579">
        <v>25</v>
      </c>
      <c r="AQ15" s="778">
        <v>7</v>
      </c>
      <c r="AR15" s="778">
        <v>10</v>
      </c>
      <c r="AS15" s="1041">
        <v>2</v>
      </c>
      <c r="AT15" s="1041">
        <v>1</v>
      </c>
      <c r="AU15" s="999"/>
      <c r="AV15" s="579">
        <v>69</v>
      </c>
      <c r="AW15" s="778">
        <v>41</v>
      </c>
      <c r="AX15" s="778">
        <v>27</v>
      </c>
      <c r="AY15" s="1041">
        <v>5</v>
      </c>
      <c r="AZ15" s="1041">
        <v>1</v>
      </c>
      <c r="BA15" s="999"/>
      <c r="BB15" s="579">
        <v>3.82</v>
      </c>
      <c r="BC15" s="778">
        <v>1.67</v>
      </c>
      <c r="BD15" s="778">
        <v>0.84</v>
      </c>
      <c r="BE15" s="778">
        <v>0.15</v>
      </c>
      <c r="BF15" s="778">
        <v>0.12</v>
      </c>
      <c r="BG15" s="999"/>
      <c r="BH15" s="598">
        <f t="shared" si="0"/>
        <v>89</v>
      </c>
      <c r="BI15" s="1048">
        <f t="shared" si="1"/>
        <v>93</v>
      </c>
      <c r="BJ15" s="1048">
        <f t="shared" si="2"/>
        <v>21</v>
      </c>
      <c r="BK15" s="1048">
        <f t="shared" si="3"/>
        <v>5</v>
      </c>
      <c r="BL15" s="1048">
        <f t="shared" si="4"/>
        <v>18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89</v>
      </c>
      <c r="BU15" s="1065">
        <f t="shared" si="5"/>
        <v>93</v>
      </c>
      <c r="BV15" s="1065">
        <f t="shared" si="5"/>
        <v>21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163.089005235602</v>
      </c>
      <c r="CA15" s="837">
        <f t="shared" si="6"/>
        <v>389.820359281437</v>
      </c>
      <c r="CB15" s="837">
        <f t="shared" si="6"/>
        <v>175</v>
      </c>
      <c r="CC15" s="837">
        <f t="shared" si="11"/>
        <v>233.333333333333</v>
      </c>
      <c r="CD15" s="837">
        <f t="shared" si="12"/>
        <v>1050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1</v>
      </c>
      <c r="M16" s="704">
        <v>4</v>
      </c>
      <c r="N16" s="704">
        <v>1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>
        <v>1</v>
      </c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3</v>
      </c>
      <c r="AS16" s="1032">
        <v>1</v>
      </c>
      <c r="AT16" s="1032"/>
      <c r="AU16" s="990"/>
      <c r="AV16" s="1031">
        <v>2</v>
      </c>
      <c r="AW16" s="1032">
        <v>5</v>
      </c>
      <c r="AX16" s="1032">
        <v>5</v>
      </c>
      <c r="AY16" s="1032">
        <v>1</v>
      </c>
      <c r="AZ16" s="1032"/>
      <c r="BA16" s="990"/>
      <c r="BB16" s="1031">
        <v>0.07</v>
      </c>
      <c r="BC16" s="1032">
        <v>0.11</v>
      </c>
      <c r="BD16" s="1032">
        <v>0.4</v>
      </c>
      <c r="BE16" s="1032">
        <v>0.05</v>
      </c>
      <c r="BF16" s="1032"/>
      <c r="BG16" s="990"/>
      <c r="BH16" s="798">
        <f t="shared" si="0"/>
        <v>21</v>
      </c>
      <c r="BI16" s="799">
        <f t="shared" si="1"/>
        <v>19</v>
      </c>
      <c r="BJ16" s="799">
        <f t="shared" si="2"/>
        <v>7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21</v>
      </c>
      <c r="BU16" s="814">
        <f t="shared" si="5"/>
        <v>19</v>
      </c>
      <c r="BV16" s="814">
        <f t="shared" si="5"/>
        <v>7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2100</v>
      </c>
      <c r="CA16" s="1060">
        <f t="shared" si="6"/>
        <v>1209.09090909091</v>
      </c>
      <c r="CB16" s="1060">
        <f t="shared" si="6"/>
        <v>122.5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8</v>
      </c>
      <c r="N17" s="964">
        <v>3</v>
      </c>
      <c r="O17" s="964">
        <v>3</v>
      </c>
      <c r="P17" s="964">
        <v>9</v>
      </c>
      <c r="Q17" s="991"/>
      <c r="R17" s="1000">
        <v>14</v>
      </c>
      <c r="S17" s="993">
        <v>24</v>
      </c>
      <c r="T17" s="993">
        <v>14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/>
      <c r="AF17" s="964">
        <v>1</v>
      </c>
      <c r="AG17" s="964"/>
      <c r="AH17" s="964"/>
      <c r="AI17" s="991"/>
      <c r="AJ17" s="566">
        <v>1</v>
      </c>
      <c r="AK17" s="964">
        <v>1</v>
      </c>
      <c r="AL17" s="964">
        <v>2</v>
      </c>
      <c r="AM17" s="964">
        <v>1</v>
      </c>
      <c r="AN17" s="964">
        <v>1</v>
      </c>
      <c r="AO17" s="991"/>
      <c r="AP17" s="568">
        <v>4</v>
      </c>
      <c r="AQ17" s="773">
        <v>12</v>
      </c>
      <c r="AR17" s="773">
        <v>5</v>
      </c>
      <c r="AS17" s="773">
        <v>5</v>
      </c>
      <c r="AT17" s="773">
        <v>1</v>
      </c>
      <c r="AU17" s="995"/>
      <c r="AV17" s="568">
        <v>9</v>
      </c>
      <c r="AW17" s="773">
        <v>19</v>
      </c>
      <c r="AX17" s="773">
        <v>9</v>
      </c>
      <c r="AY17" s="773">
        <v>5</v>
      </c>
      <c r="AZ17" s="773">
        <v>1</v>
      </c>
      <c r="BA17" s="995"/>
      <c r="BB17" s="568">
        <v>0.35</v>
      </c>
      <c r="BC17" s="773">
        <v>0.79</v>
      </c>
      <c r="BD17" s="773">
        <v>0.6</v>
      </c>
      <c r="BE17" s="773">
        <v>0.32</v>
      </c>
      <c r="BF17" s="773">
        <v>0.12</v>
      </c>
      <c r="BG17" s="995"/>
      <c r="BH17" s="586">
        <f t="shared" si="0"/>
        <v>21</v>
      </c>
      <c r="BI17" s="1046">
        <f t="shared" si="1"/>
        <v>32</v>
      </c>
      <c r="BJ17" s="1046">
        <f t="shared" si="2"/>
        <v>17</v>
      </c>
      <c r="BK17" s="1046">
        <f t="shared" si="3"/>
        <v>21</v>
      </c>
      <c r="BL17" s="1046">
        <f t="shared" si="4"/>
        <v>14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32</v>
      </c>
      <c r="BV17" s="1061">
        <f t="shared" si="5"/>
        <v>17</v>
      </c>
      <c r="BW17" s="1061">
        <f t="shared" si="5"/>
        <v>21</v>
      </c>
      <c r="BX17" s="1061">
        <f t="shared" si="5"/>
        <v>14</v>
      </c>
      <c r="BY17" s="995"/>
      <c r="BZ17" s="832">
        <f t="shared" si="8"/>
        <v>420</v>
      </c>
      <c r="CA17" s="833">
        <f t="shared" si="6"/>
        <v>283.544303797468</v>
      </c>
      <c r="CB17" s="833">
        <f t="shared" si="6"/>
        <v>198.333333333333</v>
      </c>
      <c r="CC17" s="833">
        <f t="shared" si="6"/>
        <v>459.375</v>
      </c>
      <c r="CD17" s="833">
        <f t="shared" si="6"/>
        <v>816.666666666667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3</v>
      </c>
      <c r="M18" s="973">
        <v>5</v>
      </c>
      <c r="N18" s="973">
        <v>4</v>
      </c>
      <c r="O18" s="973">
        <v>4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11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>
        <v>1</v>
      </c>
      <c r="AH18" s="973"/>
      <c r="AI18" s="1007"/>
      <c r="AJ18" s="569">
        <v>2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0.29</v>
      </c>
      <c r="BC18" s="788">
        <v>0.12</v>
      </c>
      <c r="BD18" s="788">
        <v>0.12</v>
      </c>
      <c r="BE18" s="788">
        <v>0.54</v>
      </c>
      <c r="BF18" s="788"/>
      <c r="BG18" s="1010"/>
      <c r="BH18" s="589">
        <f t="shared" si="0"/>
        <v>23</v>
      </c>
      <c r="BI18" s="1050">
        <f t="shared" si="1"/>
        <v>25</v>
      </c>
      <c r="BJ18" s="1050">
        <f t="shared" si="2"/>
        <v>19</v>
      </c>
      <c r="BK18" s="1050">
        <f t="shared" si="3"/>
        <v>15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23</v>
      </c>
      <c r="BU18" s="1070">
        <f t="shared" si="5"/>
        <v>25</v>
      </c>
      <c r="BV18" s="1070">
        <f t="shared" si="5"/>
        <v>19</v>
      </c>
      <c r="BW18" s="1070">
        <f t="shared" si="5"/>
        <v>15</v>
      </c>
      <c r="BX18" s="1070">
        <f t="shared" si="5"/>
        <v>23</v>
      </c>
      <c r="BY18" s="1010"/>
      <c r="BZ18" s="844">
        <f t="shared" si="8"/>
        <v>555.172413793103</v>
      </c>
      <c r="CA18" s="845">
        <f t="shared" si="6"/>
        <v>1458.33333333333</v>
      </c>
      <c r="CB18" s="845">
        <f t="shared" si="6"/>
        <v>1108.33333333333</v>
      </c>
      <c r="CC18" s="845">
        <f t="shared" si="6"/>
        <v>194.444444444444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3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>
        <v>1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>
        <v>1</v>
      </c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0.47</v>
      </c>
      <c r="BE20" s="1042">
        <v>0.07</v>
      </c>
      <c r="BF20" s="1042">
        <v>0.12</v>
      </c>
      <c r="BG20" s="995"/>
      <c r="BH20" s="800">
        <f t="shared" si="0"/>
        <v>10</v>
      </c>
      <c r="BI20" s="801">
        <f t="shared" si="1"/>
        <v>14</v>
      </c>
      <c r="BJ20" s="801">
        <f t="shared" si="2"/>
        <v>4</v>
      </c>
      <c r="BK20" s="801">
        <f t="shared" si="3"/>
        <v>4</v>
      </c>
      <c r="BL20" s="801">
        <f t="shared" si="4"/>
        <v>14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4</v>
      </c>
      <c r="BW20" s="816">
        <f t="shared" si="7"/>
        <v>4</v>
      </c>
      <c r="BX20" s="816">
        <f t="shared" si="7"/>
        <v>14</v>
      </c>
      <c r="BY20" s="995"/>
      <c r="BZ20" s="1063">
        <f t="shared" si="8"/>
        <v>700</v>
      </c>
      <c r="CA20" s="1071">
        <f t="shared" si="8"/>
        <v>4900</v>
      </c>
      <c r="CB20" s="1071">
        <f t="shared" si="8"/>
        <v>59.5744680851064</v>
      </c>
      <c r="CC20" s="1071">
        <f t="shared" si="8"/>
        <v>400</v>
      </c>
      <c r="CD20" s="1071">
        <f t="shared" si="8"/>
        <v>816.666666666667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0.2</v>
      </c>
      <c r="BD21" s="1037">
        <v>0.08</v>
      </c>
      <c r="BE21" s="1037">
        <v>0.05</v>
      </c>
      <c r="BF21" s="1037">
        <v>0.12</v>
      </c>
      <c r="BG21" s="999"/>
      <c r="BH21" s="802">
        <f t="shared" si="0"/>
        <v>5</v>
      </c>
      <c r="BI21" s="803">
        <f t="shared" si="1"/>
        <v>12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12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420</v>
      </c>
      <c r="CB21" s="1069">
        <f t="shared" si="8"/>
        <v>1137.5</v>
      </c>
      <c r="CC21" s="1069">
        <f t="shared" si="8"/>
        <v>1960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/>
      <c r="AE22" s="704"/>
      <c r="AF22" s="704"/>
      <c r="AG22" s="704"/>
      <c r="AH22" s="704">
        <v>1</v>
      </c>
      <c r="AI22" s="987"/>
      <c r="AJ22" s="703"/>
      <c r="AK22" s="704">
        <v>1</v>
      </c>
      <c r="AL22" s="704">
        <v>1</v>
      </c>
      <c r="AM22" s="704">
        <v>2</v>
      </c>
      <c r="AN22" s="704">
        <v>2</v>
      </c>
      <c r="AO22" s="987"/>
      <c r="AP22" s="1031">
        <v>2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8</v>
      </c>
      <c r="BA22" s="990"/>
      <c r="BB22" s="1031">
        <v>0.12</v>
      </c>
      <c r="BC22" s="1032">
        <v>0.22</v>
      </c>
      <c r="BD22" s="1032">
        <v>0.29</v>
      </c>
      <c r="BE22" s="1032">
        <v>0.26</v>
      </c>
      <c r="BF22" s="1032">
        <v>0.66</v>
      </c>
      <c r="BG22" s="990"/>
      <c r="BH22" s="798">
        <f t="shared" si="0"/>
        <v>13</v>
      </c>
      <c r="BI22" s="799">
        <f t="shared" si="1"/>
        <v>11</v>
      </c>
      <c r="BJ22" s="799">
        <f t="shared" si="2"/>
        <v>11</v>
      </c>
      <c r="BK22" s="799">
        <f t="shared" si="3"/>
        <v>4</v>
      </c>
      <c r="BL22" s="799">
        <f t="shared" si="4"/>
        <v>10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13</v>
      </c>
      <c r="BU22" s="814">
        <f t="shared" si="7"/>
        <v>11</v>
      </c>
      <c r="BV22" s="814">
        <f t="shared" si="7"/>
        <v>11</v>
      </c>
      <c r="BW22" s="814">
        <f t="shared" si="7"/>
        <v>4</v>
      </c>
      <c r="BX22" s="814">
        <f t="shared" si="7"/>
        <v>10</v>
      </c>
      <c r="BY22" s="990"/>
      <c r="BZ22" s="1059">
        <f t="shared" si="8"/>
        <v>758.333333333333</v>
      </c>
      <c r="CA22" s="1060">
        <f t="shared" si="8"/>
        <v>350</v>
      </c>
      <c r="CB22" s="1060">
        <f t="shared" si="8"/>
        <v>265.51724137931</v>
      </c>
      <c r="CC22" s="1060">
        <f t="shared" si="8"/>
        <v>107.692307692308</v>
      </c>
      <c r="CD22" s="1060">
        <f t="shared" si="8"/>
        <v>106.060606060606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>
        <v>1</v>
      </c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11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0.91</v>
      </c>
      <c r="BG23" s="999"/>
      <c r="BH23" s="598">
        <f t="shared" si="0"/>
        <v>20</v>
      </c>
      <c r="BI23" s="1048">
        <f t="shared" si="1"/>
        <v>20</v>
      </c>
      <c r="BJ23" s="1048">
        <f t="shared" si="2"/>
        <v>20</v>
      </c>
      <c r="BK23" s="1048">
        <f t="shared" si="3"/>
        <v>20</v>
      </c>
      <c r="BL23" s="1048">
        <f t="shared" si="4"/>
        <v>20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20</v>
      </c>
      <c r="BU23" s="1065">
        <f t="shared" si="7"/>
        <v>20</v>
      </c>
      <c r="BV23" s="1065">
        <f t="shared" si="7"/>
        <v>20</v>
      </c>
      <c r="BW23" s="1065">
        <f t="shared" si="7"/>
        <v>20</v>
      </c>
      <c r="BX23" s="1065">
        <f t="shared" si="7"/>
        <v>20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153.846153846154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>
        <v>1</v>
      </c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>
        <v>1</v>
      </c>
      <c r="AV24" s="1031">
        <v>5</v>
      </c>
      <c r="AW24" s="1032">
        <v>5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0.22</v>
      </c>
      <c r="BC24" s="1032">
        <v>0.18</v>
      </c>
      <c r="BD24" s="1032">
        <v>0.27</v>
      </c>
      <c r="BE24" s="1032">
        <v>0.02</v>
      </c>
      <c r="BF24" s="1032">
        <v>0.25</v>
      </c>
      <c r="BG24" s="1035">
        <v>0.11</v>
      </c>
      <c r="BH24" s="1049">
        <f t="shared" si="0"/>
        <v>16</v>
      </c>
      <c r="BI24" s="799">
        <f t="shared" si="1"/>
        <v>12</v>
      </c>
      <c r="BJ24" s="799">
        <f t="shared" si="2"/>
        <v>13</v>
      </c>
      <c r="BK24" s="799">
        <f t="shared" si="3"/>
        <v>8</v>
      </c>
      <c r="BL24" s="799">
        <f t="shared" si="4"/>
        <v>16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13</v>
      </c>
      <c r="BW24" s="814">
        <f t="shared" si="7"/>
        <v>8</v>
      </c>
      <c r="BX24" s="814">
        <f t="shared" si="7"/>
        <v>16</v>
      </c>
      <c r="BY24" s="1066">
        <f t="shared" si="7"/>
        <v>10</v>
      </c>
      <c r="BZ24" s="1059">
        <f t="shared" si="8"/>
        <v>509.090909090909</v>
      </c>
      <c r="CA24" s="1060">
        <f t="shared" si="8"/>
        <v>466.666666666667</v>
      </c>
      <c r="CB24" s="1060">
        <f t="shared" si="8"/>
        <v>337.037037037037</v>
      </c>
      <c r="CC24" s="1060">
        <f t="shared" si="8"/>
        <v>2800</v>
      </c>
      <c r="CD24" s="1060">
        <f t="shared" si="8"/>
        <v>448</v>
      </c>
      <c r="CE24" s="1079">
        <f t="shared" si="8"/>
        <v>636.363636363636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6</v>
      </c>
      <c r="M25" s="964">
        <v>7</v>
      </c>
      <c r="N25" s="964">
        <v>5</v>
      </c>
      <c r="O25" s="964">
        <v>5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>
        <v>1</v>
      </c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3</v>
      </c>
      <c r="AN25" s="964"/>
      <c r="AO25" s="1015">
        <v>1</v>
      </c>
      <c r="AP25" s="1033">
        <v>8</v>
      </c>
      <c r="AQ25" s="1042">
        <v>13</v>
      </c>
      <c r="AR25" s="1042">
        <v>11</v>
      </c>
      <c r="AS25" s="1042">
        <v>12</v>
      </c>
      <c r="AT25" s="1042">
        <v>7</v>
      </c>
      <c r="AU25" s="1043">
        <v>11</v>
      </c>
      <c r="AV25" s="1033">
        <v>19</v>
      </c>
      <c r="AW25" s="1042">
        <v>20</v>
      </c>
      <c r="AX25" s="1042">
        <v>19</v>
      </c>
      <c r="AY25" s="1042">
        <v>20</v>
      </c>
      <c r="AZ25" s="1042">
        <v>21</v>
      </c>
      <c r="BA25" s="1043">
        <v>19</v>
      </c>
      <c r="BB25" s="1033">
        <v>0.87</v>
      </c>
      <c r="BC25" s="1042">
        <v>1.41</v>
      </c>
      <c r="BD25" s="1042">
        <v>0.68</v>
      </c>
      <c r="BE25" s="1042">
        <v>0.94</v>
      </c>
      <c r="BF25" s="1042">
        <v>0.57</v>
      </c>
      <c r="BG25" s="1043">
        <v>0.75</v>
      </c>
      <c r="BH25" s="800">
        <f t="shared" si="0"/>
        <v>18</v>
      </c>
      <c r="BI25" s="801">
        <f t="shared" si="1"/>
        <v>27</v>
      </c>
      <c r="BJ25" s="801">
        <f t="shared" si="2"/>
        <v>30</v>
      </c>
      <c r="BK25" s="801">
        <f t="shared" si="3"/>
        <v>23</v>
      </c>
      <c r="BL25" s="801">
        <f t="shared" si="4"/>
        <v>30</v>
      </c>
      <c r="BM25" s="1057">
        <f>IF($A$1="补货",Q25+W25+AC25,Q25)</f>
        <v>19</v>
      </c>
      <c r="BN25" s="1016"/>
      <c r="BO25" s="1017"/>
      <c r="BP25" s="1017"/>
      <c r="BQ25" s="1017"/>
      <c r="BR25" s="1017"/>
      <c r="BS25" s="1018"/>
      <c r="BT25" s="815">
        <f t="shared" si="7"/>
        <v>18</v>
      </c>
      <c r="BU25" s="816">
        <f t="shared" si="7"/>
        <v>27</v>
      </c>
      <c r="BV25" s="816">
        <f t="shared" si="7"/>
        <v>30</v>
      </c>
      <c r="BW25" s="816">
        <f t="shared" si="7"/>
        <v>23</v>
      </c>
      <c r="BX25" s="816">
        <f t="shared" si="7"/>
        <v>30</v>
      </c>
      <c r="BY25" s="1072">
        <f t="shared" si="7"/>
        <v>19</v>
      </c>
      <c r="BZ25" s="1063">
        <f t="shared" si="8"/>
        <v>144.827586206897</v>
      </c>
      <c r="CA25" s="1071">
        <f t="shared" si="8"/>
        <v>134.042553191489</v>
      </c>
      <c r="CB25" s="1071">
        <f t="shared" si="8"/>
        <v>308.823529411765</v>
      </c>
      <c r="CC25" s="1071">
        <f t="shared" si="8"/>
        <v>171.276595744681</v>
      </c>
      <c r="CD25" s="1071">
        <f t="shared" si="8"/>
        <v>368.421052631579</v>
      </c>
      <c r="CE25" s="1082">
        <f t="shared" si="8"/>
        <v>177.333333333333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/>
      <c r="AQ26" s="1042"/>
      <c r="AR26" s="1042">
        <v>2</v>
      </c>
      <c r="AS26" s="1042">
        <v>1</v>
      </c>
      <c r="AT26" s="1042">
        <v>1</v>
      </c>
      <c r="AU26" s="1043"/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0.05</v>
      </c>
      <c r="BC26" s="1042">
        <v>0.03</v>
      </c>
      <c r="BD26" s="1042">
        <v>0.26</v>
      </c>
      <c r="BE26" s="1042">
        <v>0.07</v>
      </c>
      <c r="BF26" s="1042">
        <v>0.15</v>
      </c>
      <c r="BG26" s="1043">
        <v>0.05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1260</v>
      </c>
      <c r="CA26" s="1071">
        <f t="shared" si="8"/>
        <v>1866.66666666667</v>
      </c>
      <c r="CB26" s="1071">
        <f t="shared" si="8"/>
        <v>242.307692307692</v>
      </c>
      <c r="CC26" s="1071">
        <f t="shared" si="8"/>
        <v>1100</v>
      </c>
      <c r="CD26" s="1071">
        <f t="shared" si="8"/>
        <v>466.666666666667</v>
      </c>
      <c r="CE26" s="1082">
        <f t="shared" si="8"/>
        <v>2100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3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3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5</v>
      </c>
      <c r="AY27" s="1037"/>
      <c r="AZ27" s="1037">
        <v>3</v>
      </c>
      <c r="BA27" s="1038">
        <v>4</v>
      </c>
      <c r="BB27" s="1036">
        <v>0.07</v>
      </c>
      <c r="BC27" s="1037">
        <v>0.24</v>
      </c>
      <c r="BD27" s="1037">
        <v>0.25</v>
      </c>
      <c r="BE27" s="1037"/>
      <c r="BF27" s="1037">
        <v>0.05</v>
      </c>
      <c r="BG27" s="1038">
        <v>0.17</v>
      </c>
      <c r="BH27" s="802">
        <f t="shared" si="0"/>
        <v>13</v>
      </c>
      <c r="BI27" s="803">
        <f t="shared" si="1"/>
        <v>7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7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1300</v>
      </c>
      <c r="CA27" s="1069">
        <f t="shared" si="8"/>
        <v>204.166666666667</v>
      </c>
      <c r="CB27" s="1069">
        <f t="shared" si="8"/>
        <v>420</v>
      </c>
      <c r="CC27" s="1069" t="str">
        <f t="shared" si="8"/>
        <v>-</v>
      </c>
      <c r="CD27" s="1069">
        <f t="shared" si="8"/>
        <v>1960</v>
      </c>
      <c r="CE27" s="1080">
        <f t="shared" si="8"/>
        <v>741.176470588235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>
        <v>1</v>
      </c>
      <c r="AS28" s="1045">
        <v>1</v>
      </c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0.07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1400</v>
      </c>
      <c r="CA28" s="1075">
        <f t="shared" si="8"/>
        <v>1000</v>
      </c>
      <c r="CB28" s="1075">
        <f t="shared" si="8"/>
        <v>1100</v>
      </c>
      <c r="CC28" s="1075">
        <f t="shared" si="8"/>
        <v>1680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4</v>
      </c>
      <c r="N29" s="704">
        <v>9</v>
      </c>
      <c r="O29" s="704">
        <v>4</v>
      </c>
      <c r="P29" s="704">
        <v>7</v>
      </c>
      <c r="Q29" s="987"/>
      <c r="R29" s="1013"/>
      <c r="S29" s="1014">
        <v>7</v>
      </c>
      <c r="T29" s="1014">
        <v>33</v>
      </c>
      <c r="U29" s="1014">
        <v>23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/>
      <c r="AG29" s="704">
        <v>2</v>
      </c>
      <c r="AH29" s="704">
        <v>1</v>
      </c>
      <c r="AI29" s="987"/>
      <c r="AJ29" s="703"/>
      <c r="AK29" s="704">
        <v>3</v>
      </c>
      <c r="AL29" s="704">
        <v>6</v>
      </c>
      <c r="AM29" s="704">
        <v>3</v>
      </c>
      <c r="AN29" s="704">
        <v>2</v>
      </c>
      <c r="AO29" s="987"/>
      <c r="AP29" s="1031">
        <v>5</v>
      </c>
      <c r="AQ29" s="1032">
        <v>6</v>
      </c>
      <c r="AR29" s="1032">
        <v>20</v>
      </c>
      <c r="AS29" s="1032">
        <v>8</v>
      </c>
      <c r="AT29" s="1032">
        <v>13</v>
      </c>
      <c r="AU29" s="990"/>
      <c r="AV29" s="1031">
        <v>7</v>
      </c>
      <c r="AW29" s="1032">
        <v>10</v>
      </c>
      <c r="AX29" s="1032">
        <v>31</v>
      </c>
      <c r="AY29" s="1032">
        <v>32</v>
      </c>
      <c r="AZ29" s="1032">
        <v>22</v>
      </c>
      <c r="BA29" s="990"/>
      <c r="BB29" s="1031">
        <v>0.28</v>
      </c>
      <c r="BC29" s="1032">
        <v>1.23</v>
      </c>
      <c r="BD29" s="1032">
        <v>1.6</v>
      </c>
      <c r="BE29" s="1032">
        <v>1.29</v>
      </c>
      <c r="BF29" s="1032">
        <v>1.44</v>
      </c>
      <c r="BG29" s="990"/>
      <c r="BH29" s="1049">
        <f t="shared" si="13"/>
        <v>15</v>
      </c>
      <c r="BI29" s="799">
        <f t="shared" si="13"/>
        <v>11</v>
      </c>
      <c r="BJ29" s="799">
        <f t="shared" si="13"/>
        <v>42</v>
      </c>
      <c r="BK29" s="799">
        <f t="shared" si="13"/>
        <v>27</v>
      </c>
      <c r="BL29" s="799">
        <f>IF($A$1="补货",P29+V29+AB29,P29)</f>
        <v>22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15</v>
      </c>
      <c r="BU29" s="814">
        <f t="shared" si="7"/>
        <v>11</v>
      </c>
      <c r="BV29" s="814">
        <f t="shared" si="7"/>
        <v>42</v>
      </c>
      <c r="BW29" s="814">
        <f t="shared" si="7"/>
        <v>27</v>
      </c>
      <c r="BX29" s="814">
        <f t="shared" si="7"/>
        <v>22</v>
      </c>
      <c r="BY29" s="990"/>
      <c r="BZ29" s="1059">
        <f t="shared" si="8"/>
        <v>375</v>
      </c>
      <c r="CA29" s="1060">
        <f t="shared" si="8"/>
        <v>62.6016260162602</v>
      </c>
      <c r="CB29" s="1060">
        <f t="shared" si="8"/>
        <v>183.75</v>
      </c>
      <c r="CC29" s="1060">
        <f t="shared" si="8"/>
        <v>146.511627906977</v>
      </c>
      <c r="CD29" s="1060">
        <f t="shared" si="8"/>
        <v>106.944444444444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>
        <v>3</v>
      </c>
      <c r="O30" s="710">
        <v>2</v>
      </c>
      <c r="P30" s="710">
        <v>5</v>
      </c>
      <c r="Q30" s="996"/>
      <c r="R30" s="1019">
        <v>14</v>
      </c>
      <c r="S30" s="1020">
        <v>3</v>
      </c>
      <c r="T30" s="1020"/>
      <c r="U30" s="1020">
        <v>17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/>
      <c r="AE30" s="710"/>
      <c r="AF30" s="710">
        <v>1</v>
      </c>
      <c r="AG30" s="710">
        <v>1</v>
      </c>
      <c r="AH30" s="710"/>
      <c r="AI30" s="996"/>
      <c r="AJ30" s="709"/>
      <c r="AK30" s="710">
        <v>2</v>
      </c>
      <c r="AL30" s="710">
        <v>2</v>
      </c>
      <c r="AM30" s="710">
        <v>1</v>
      </c>
      <c r="AN30" s="710">
        <v>2</v>
      </c>
      <c r="AO30" s="996"/>
      <c r="AP30" s="1036">
        <v>1</v>
      </c>
      <c r="AQ30" s="1037">
        <v>6</v>
      </c>
      <c r="AR30" s="1037">
        <v>6</v>
      </c>
      <c r="AS30" s="1037">
        <v>5</v>
      </c>
      <c r="AT30" s="1037">
        <v>12</v>
      </c>
      <c r="AU30" s="999"/>
      <c r="AV30" s="1036">
        <v>3</v>
      </c>
      <c r="AW30" s="1037">
        <v>8</v>
      </c>
      <c r="AX30" s="1037">
        <v>11</v>
      </c>
      <c r="AY30" s="1037">
        <v>22</v>
      </c>
      <c r="AZ30" s="1037">
        <v>17</v>
      </c>
      <c r="BA30" s="999"/>
      <c r="BB30" s="1036">
        <v>0.08</v>
      </c>
      <c r="BC30" s="1037">
        <v>0.47</v>
      </c>
      <c r="BD30" s="1037">
        <v>0.67</v>
      </c>
      <c r="BE30" s="1037">
        <v>0.74</v>
      </c>
      <c r="BF30" s="1037">
        <v>0.82</v>
      </c>
      <c r="BG30" s="999"/>
      <c r="BH30" s="802">
        <f t="shared" si="13"/>
        <v>18</v>
      </c>
      <c r="BI30" s="803">
        <f t="shared" si="13"/>
        <v>15</v>
      </c>
      <c r="BJ30" s="803">
        <f t="shared" si="13"/>
        <v>13</v>
      </c>
      <c r="BK30" s="803">
        <f t="shared" si="13"/>
        <v>19</v>
      </c>
      <c r="BL30" s="803">
        <f>IF($A$1="补货",P30+V30+AB30,P30)</f>
        <v>20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18</v>
      </c>
      <c r="BU30" s="818">
        <f t="shared" si="7"/>
        <v>15</v>
      </c>
      <c r="BV30" s="818">
        <f t="shared" si="7"/>
        <v>13</v>
      </c>
      <c r="BW30" s="818">
        <f t="shared" si="7"/>
        <v>19</v>
      </c>
      <c r="BX30" s="818">
        <f t="shared" si="7"/>
        <v>20</v>
      </c>
      <c r="BY30" s="999"/>
      <c r="BZ30" s="1068">
        <f t="shared" si="8"/>
        <v>1575</v>
      </c>
      <c r="CA30" s="1069">
        <f t="shared" si="8"/>
        <v>223.404255319149</v>
      </c>
      <c r="CB30" s="1069">
        <f t="shared" si="8"/>
        <v>135.820895522388</v>
      </c>
      <c r="CC30" s="1069">
        <f t="shared" si="8"/>
        <v>179.72972972973</v>
      </c>
      <c r="CD30" s="1069">
        <f t="shared" si="8"/>
        <v>170.731707317073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6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6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4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0.48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5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5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72.9166666666667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10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10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13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240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16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16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16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16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16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16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16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16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16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16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16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16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16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16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16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16</v>
      </c>
      <c r="G64" s="95" t="s">
        <v>514</v>
      </c>
      <c r="H64" s="95" t="s">
        <v>492</v>
      </c>
      <c r="I64" s="144" t="s">
        <v>489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516</v>
      </c>
      <c r="H65" s="94" t="s">
        <v>495</v>
      </c>
      <c r="I65" s="189" t="s">
        <v>489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518</v>
      </c>
      <c r="H66" s="81" t="s">
        <v>498</v>
      </c>
      <c r="I66" s="190" t="s">
        <v>489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592</v>
      </c>
      <c r="C67" s="145" t="s">
        <v>485</v>
      </c>
      <c r="D67" s="146" t="s">
        <v>593</v>
      </c>
      <c r="E67" s="147"/>
      <c r="F67" s="148" t="s">
        <v>16</v>
      </c>
      <c r="G67" s="148" t="s">
        <v>514</v>
      </c>
      <c r="H67" s="148" t="s">
        <v>492</v>
      </c>
      <c r="I67" s="191" t="s">
        <v>489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516</v>
      </c>
      <c r="H68" s="152" t="s">
        <v>495</v>
      </c>
      <c r="I68" s="152" t="s">
        <v>489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518</v>
      </c>
      <c r="H69" s="156" t="s">
        <v>498</v>
      </c>
      <c r="I69" s="198" t="s">
        <v>489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16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16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16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16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16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629</v>
      </c>
      <c r="C90" s="145" t="s">
        <v>521</v>
      </c>
      <c r="D90" s="146" t="s">
        <v>630</v>
      </c>
      <c r="E90" s="147"/>
      <c r="F90" s="148" t="s">
        <v>16</v>
      </c>
      <c r="G90" s="148" t="s">
        <v>514</v>
      </c>
      <c r="H90" s="148" t="s">
        <v>492</v>
      </c>
      <c r="I90" s="191" t="s">
        <v>502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516</v>
      </c>
      <c r="H91" s="152" t="s">
        <v>495</v>
      </c>
      <c r="I91" s="152" t="s">
        <v>502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518</v>
      </c>
      <c r="H92" s="156" t="s">
        <v>498</v>
      </c>
      <c r="I92" s="198" t="s">
        <v>502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16</v>
      </c>
      <c r="G93" s="95" t="s">
        <v>487</v>
      </c>
      <c r="H93" s="95" t="s">
        <v>492</v>
      </c>
      <c r="I93" s="217" t="s">
        <v>502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491</v>
      </c>
      <c r="H94" s="158" t="s">
        <v>492</v>
      </c>
      <c r="I94" s="223" t="s">
        <v>502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494</v>
      </c>
      <c r="H95" s="159" t="s">
        <v>495</v>
      </c>
      <c r="I95" s="224" t="s">
        <v>502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497</v>
      </c>
      <c r="H96" s="81" t="s">
        <v>498</v>
      </c>
      <c r="I96" s="203" t="s">
        <v>502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16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645</v>
      </c>
      <c r="C100" s="169" t="s">
        <v>521</v>
      </c>
      <c r="D100" s="170" t="s">
        <v>646</v>
      </c>
      <c r="E100" s="147"/>
      <c r="F100" s="148" t="s">
        <v>16</v>
      </c>
      <c r="G100" s="148" t="s">
        <v>514</v>
      </c>
      <c r="H100" s="148" t="s">
        <v>492</v>
      </c>
      <c r="I100" s="148" t="s">
        <v>502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516</v>
      </c>
      <c r="H101" s="152" t="s">
        <v>495</v>
      </c>
      <c r="I101" s="152" t="s">
        <v>502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518</v>
      </c>
      <c r="H102" s="156" t="s">
        <v>498</v>
      </c>
      <c r="I102" s="156" t="s">
        <v>502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16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16</v>
      </c>
      <c r="G106" s="95" t="s">
        <v>599</v>
      </c>
      <c r="H106" s="95" t="s">
        <v>600</v>
      </c>
      <c r="I106" s="144" t="s">
        <v>489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652</v>
      </c>
      <c r="H107" s="94" t="s">
        <v>488</v>
      </c>
      <c r="I107" s="189" t="s">
        <v>489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662</v>
      </c>
      <c r="H108" s="81" t="s">
        <v>492</v>
      </c>
      <c r="I108" s="190" t="s">
        <v>489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16</v>
      </c>
      <c r="G109" s="95" t="s">
        <v>514</v>
      </c>
      <c r="H109" s="95" t="s">
        <v>492</v>
      </c>
      <c r="I109" s="225" t="s">
        <v>502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516</v>
      </c>
      <c r="H110" s="94" t="s">
        <v>495</v>
      </c>
      <c r="I110" s="202" t="s">
        <v>502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518</v>
      </c>
      <c r="H111" s="81" t="s">
        <v>498</v>
      </c>
      <c r="I111" s="226" t="s">
        <v>502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521</v>
      </c>
      <c r="D112" s="179" t="s">
        <v>669</v>
      </c>
      <c r="E112" s="180"/>
      <c r="F112" s="148" t="s">
        <v>16</v>
      </c>
      <c r="G112" s="148" t="s">
        <v>514</v>
      </c>
      <c r="H112" s="148" t="s">
        <v>492</v>
      </c>
      <c r="I112" s="148" t="s">
        <v>502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516</v>
      </c>
      <c r="H113" s="152" t="s">
        <v>495</v>
      </c>
      <c r="I113" s="152" t="s">
        <v>502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518</v>
      </c>
      <c r="H114" s="156" t="s">
        <v>498</v>
      </c>
      <c r="I114" s="156" t="s">
        <v>502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16</v>
      </c>
      <c r="G115" s="67" t="s">
        <v>675</v>
      </c>
      <c r="H115" s="67" t="s">
        <v>676</v>
      </c>
      <c r="I115" s="144" t="s">
        <v>489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678</v>
      </c>
      <c r="H116" s="62" t="s">
        <v>492</v>
      </c>
      <c r="I116" s="189" t="s">
        <v>489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680</v>
      </c>
      <c r="H117" s="65" t="s">
        <v>681</v>
      </c>
      <c r="I117" s="226" t="s">
        <v>502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521</v>
      </c>
      <c r="D118" s="162" t="s">
        <v>1486</v>
      </c>
      <c r="E118" s="167"/>
      <c r="F118" s="95" t="s">
        <v>16</v>
      </c>
      <c r="G118" s="67" t="s">
        <v>1487</v>
      </c>
      <c r="H118" s="67" t="s">
        <v>676</v>
      </c>
      <c r="I118" s="213" t="s">
        <v>489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678</v>
      </c>
      <c r="H119" s="62" t="s">
        <v>492</v>
      </c>
      <c r="I119" s="142" t="s">
        <v>489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680</v>
      </c>
      <c r="H120" s="65" t="s">
        <v>495</v>
      </c>
      <c r="I120" s="203" t="s">
        <v>502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683</v>
      </c>
      <c r="C121" s="145" t="s">
        <v>521</v>
      </c>
      <c r="D121" s="146" t="s">
        <v>801</v>
      </c>
      <c r="E121" s="185"/>
      <c r="F121" s="148" t="s">
        <v>16</v>
      </c>
      <c r="G121" s="186" t="s">
        <v>684</v>
      </c>
      <c r="H121" s="186" t="s">
        <v>488</v>
      </c>
      <c r="I121" s="191" t="s">
        <v>489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686</v>
      </c>
      <c r="H122" s="187" t="s">
        <v>492</v>
      </c>
      <c r="I122" s="152" t="s">
        <v>502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688</v>
      </c>
      <c r="H123" s="187" t="s">
        <v>495</v>
      </c>
      <c r="I123" s="152" t="s">
        <v>502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690</v>
      </c>
      <c r="H124" s="188" t="s">
        <v>498</v>
      </c>
      <c r="I124" s="198" t="s">
        <v>502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521</v>
      </c>
      <c r="D125" s="146" t="s">
        <v>802</v>
      </c>
      <c r="E125" s="147"/>
      <c r="F125" s="148" t="s">
        <v>16</v>
      </c>
      <c r="G125" s="186" t="s">
        <v>684</v>
      </c>
      <c r="H125" s="186" t="s">
        <v>488</v>
      </c>
      <c r="I125" s="148" t="s">
        <v>489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686</v>
      </c>
      <c r="H126" s="187" t="s">
        <v>492</v>
      </c>
      <c r="I126" s="152" t="s">
        <v>502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688</v>
      </c>
      <c r="H127" s="187" t="s">
        <v>495</v>
      </c>
      <c r="I127" s="152" t="s">
        <v>502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690</v>
      </c>
      <c r="H128" s="188" t="s">
        <v>498</v>
      </c>
      <c r="I128" s="156" t="s">
        <v>502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696</v>
      </c>
      <c r="C129" s="145" t="s">
        <v>521</v>
      </c>
      <c r="D129" s="146" t="s">
        <v>1488</v>
      </c>
      <c r="E129" s="147"/>
      <c r="F129" s="148" t="s">
        <v>16</v>
      </c>
      <c r="G129" s="186" t="s">
        <v>686</v>
      </c>
      <c r="H129" s="186" t="s">
        <v>492</v>
      </c>
      <c r="I129" s="148" t="s">
        <v>502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699</v>
      </c>
      <c r="H130" s="187" t="s">
        <v>604</v>
      </c>
      <c r="I130" s="152" t="s">
        <v>502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701</v>
      </c>
      <c r="H131" s="188" t="s">
        <v>606</v>
      </c>
      <c r="I131" s="198" t="s">
        <v>502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521</v>
      </c>
      <c r="D132" s="230" t="s">
        <v>697</v>
      </c>
      <c r="E132" s="147"/>
      <c r="F132" s="148" t="s">
        <v>16</v>
      </c>
      <c r="G132" s="186" t="s">
        <v>686</v>
      </c>
      <c r="H132" s="186" t="s">
        <v>492</v>
      </c>
      <c r="I132" s="148" t="s">
        <v>502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699</v>
      </c>
      <c r="H133" s="187" t="s">
        <v>604</v>
      </c>
      <c r="I133" s="152" t="s">
        <v>502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701</v>
      </c>
      <c r="H134" s="188" t="s">
        <v>606</v>
      </c>
      <c r="I134" s="156" t="s">
        <v>502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485</v>
      </c>
      <c r="D135" s="60" t="s">
        <v>1490</v>
      </c>
      <c r="E135" s="232"/>
      <c r="F135" s="67" t="s">
        <v>16</v>
      </c>
      <c r="G135" s="67" t="s">
        <v>686</v>
      </c>
      <c r="H135" s="233" t="s">
        <v>492</v>
      </c>
      <c r="I135" s="256" t="s">
        <v>489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707</v>
      </c>
      <c r="H136" s="235" t="s">
        <v>495</v>
      </c>
      <c r="I136" s="257" t="s">
        <v>489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690</v>
      </c>
      <c r="H137" s="237" t="s">
        <v>498</v>
      </c>
      <c r="I137" s="258" t="s">
        <v>489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16</v>
      </c>
      <c r="G138" s="86" t="s">
        <v>686</v>
      </c>
      <c r="H138" s="239" t="s">
        <v>492</v>
      </c>
      <c r="I138" s="259" t="s">
        <v>489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707</v>
      </c>
      <c r="H139" s="235" t="s">
        <v>495</v>
      </c>
      <c r="I139" s="260" t="s">
        <v>489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690</v>
      </c>
      <c r="H140" s="241" t="s">
        <v>498</v>
      </c>
      <c r="I140" s="261" t="s">
        <v>489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16</v>
      </c>
      <c r="G141" s="67" t="s">
        <v>686</v>
      </c>
      <c r="H141" s="233" t="s">
        <v>492</v>
      </c>
      <c r="I141" s="256" t="s">
        <v>489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707</v>
      </c>
      <c r="H142" s="235" t="s">
        <v>495</v>
      </c>
      <c r="I142" s="257" t="s">
        <v>489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690</v>
      </c>
      <c r="H143" s="237" t="s">
        <v>498</v>
      </c>
      <c r="I143" s="258" t="s">
        <v>489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16</v>
      </c>
      <c r="G144" s="67" t="s">
        <v>686</v>
      </c>
      <c r="H144" s="233" t="s">
        <v>492</v>
      </c>
      <c r="I144" s="262" t="s">
        <v>489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707</v>
      </c>
      <c r="H145" s="235" t="s">
        <v>495</v>
      </c>
      <c r="I145" s="260" t="s">
        <v>489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690</v>
      </c>
      <c r="H146" s="241" t="s">
        <v>498</v>
      </c>
      <c r="I146" s="261" t="s">
        <v>489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703</v>
      </c>
      <c r="C147" s="59" t="s">
        <v>485</v>
      </c>
      <c r="D147" s="162" t="s">
        <v>704</v>
      </c>
      <c r="E147" s="242"/>
      <c r="F147" s="67" t="s">
        <v>16</v>
      </c>
      <c r="G147" s="67" t="s">
        <v>684</v>
      </c>
      <c r="H147" s="233" t="s">
        <v>488</v>
      </c>
      <c r="I147" s="262" t="s">
        <v>489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686</v>
      </c>
      <c r="H148" s="235" t="s">
        <v>492</v>
      </c>
      <c r="I148" s="260" t="s">
        <v>489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707</v>
      </c>
      <c r="H149" s="235" t="s">
        <v>495</v>
      </c>
      <c r="I149" s="260" t="s">
        <v>489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690</v>
      </c>
      <c r="H150" s="237" t="s">
        <v>498</v>
      </c>
      <c r="I150" s="263" t="s">
        <v>489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710</v>
      </c>
      <c r="E151" s="238"/>
      <c r="F151" s="86" t="s">
        <v>16</v>
      </c>
      <c r="G151" s="86" t="s">
        <v>684</v>
      </c>
      <c r="H151" s="239" t="s">
        <v>488</v>
      </c>
      <c r="I151" s="259" t="s">
        <v>489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686</v>
      </c>
      <c r="H152" s="235" t="s">
        <v>492</v>
      </c>
      <c r="I152" s="260" t="s">
        <v>489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707</v>
      </c>
      <c r="H153" s="235" t="s">
        <v>495</v>
      </c>
      <c r="I153" s="260" t="s">
        <v>489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690</v>
      </c>
      <c r="H154" s="237" t="s">
        <v>498</v>
      </c>
      <c r="I154" s="263" t="s">
        <v>489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715</v>
      </c>
      <c r="C155" s="59" t="s">
        <v>485</v>
      </c>
      <c r="D155" s="60" t="s">
        <v>716</v>
      </c>
      <c r="E155" s="247"/>
      <c r="F155" s="67" t="s">
        <v>16</v>
      </c>
      <c r="G155" s="67" t="s">
        <v>684</v>
      </c>
      <c r="H155" s="233" t="s">
        <v>488</v>
      </c>
      <c r="I155" s="262" t="s">
        <v>489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540</v>
      </c>
      <c r="E156" s="248"/>
      <c r="F156" s="62" t="s">
        <v>17</v>
      </c>
      <c r="G156" s="62" t="s">
        <v>686</v>
      </c>
      <c r="H156" s="235" t="s">
        <v>492</v>
      </c>
      <c r="I156" s="260" t="s">
        <v>489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707</v>
      </c>
      <c r="H157" s="235" t="s">
        <v>495</v>
      </c>
      <c r="I157" s="260" t="s">
        <v>489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690</v>
      </c>
      <c r="H158" s="241" t="s">
        <v>498</v>
      </c>
      <c r="I158" s="261" t="s">
        <v>489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721</v>
      </c>
      <c r="E159" s="250"/>
      <c r="F159" s="67" t="s">
        <v>16</v>
      </c>
      <c r="G159" s="67" t="s">
        <v>684</v>
      </c>
      <c r="H159" s="233" t="s">
        <v>488</v>
      </c>
      <c r="I159" s="262" t="s">
        <v>489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686</v>
      </c>
      <c r="H160" s="235" t="s">
        <v>492</v>
      </c>
      <c r="I160" s="260" t="s">
        <v>489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707</v>
      </c>
      <c r="H161" s="235" t="s">
        <v>495</v>
      </c>
      <c r="I161" s="260" t="s">
        <v>489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690</v>
      </c>
      <c r="H162" s="237" t="s">
        <v>498</v>
      </c>
      <c r="I162" s="263" t="s">
        <v>489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684</v>
      </c>
      <c r="H163" s="239" t="s">
        <v>488</v>
      </c>
      <c r="I163" s="259" t="s">
        <v>489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686</v>
      </c>
      <c r="H164" s="235" t="s">
        <v>492</v>
      </c>
      <c r="I164" s="260" t="s">
        <v>489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707</v>
      </c>
      <c r="H165" s="235" t="s">
        <v>495</v>
      </c>
      <c r="I165" s="260" t="s">
        <v>489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690</v>
      </c>
      <c r="H166" s="241" t="s">
        <v>498</v>
      </c>
      <c r="I166" s="261" t="s">
        <v>489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730</v>
      </c>
      <c r="E167" s="247"/>
      <c r="F167" s="67" t="s">
        <v>16</v>
      </c>
      <c r="G167" s="67" t="s">
        <v>684</v>
      </c>
      <c r="H167" s="233" t="s">
        <v>488</v>
      </c>
      <c r="I167" s="256" t="s">
        <v>489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686</v>
      </c>
      <c r="H168" s="235" t="s">
        <v>492</v>
      </c>
      <c r="I168" s="257" t="s">
        <v>489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707</v>
      </c>
      <c r="H169" s="235" t="s">
        <v>495</v>
      </c>
      <c r="I169" s="257" t="s">
        <v>489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690</v>
      </c>
      <c r="H170" s="237" t="s">
        <v>498</v>
      </c>
      <c r="I170" s="258" t="s">
        <v>489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735</v>
      </c>
      <c r="E171" s="248"/>
      <c r="F171" s="67" t="s">
        <v>16</v>
      </c>
      <c r="G171" s="67" t="s">
        <v>684</v>
      </c>
      <c r="H171" s="233" t="s">
        <v>488</v>
      </c>
      <c r="I171" s="259" t="s">
        <v>489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686</v>
      </c>
      <c r="H172" s="235" t="s">
        <v>492</v>
      </c>
      <c r="I172" s="260" t="s">
        <v>489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707</v>
      </c>
      <c r="H173" s="235" t="s">
        <v>495</v>
      </c>
      <c r="I173" s="260" t="s">
        <v>489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690</v>
      </c>
      <c r="H174" s="241" t="s">
        <v>498</v>
      </c>
      <c r="I174" s="261" t="s">
        <v>489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740</v>
      </c>
      <c r="E175" s="247"/>
      <c r="F175" s="67" t="s">
        <v>16</v>
      </c>
      <c r="G175" s="67" t="s">
        <v>684</v>
      </c>
      <c r="H175" s="233" t="s">
        <v>488</v>
      </c>
      <c r="I175" s="256" t="s">
        <v>489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686</v>
      </c>
      <c r="H176" s="235" t="s">
        <v>492</v>
      </c>
      <c r="I176" s="257" t="s">
        <v>489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707</v>
      </c>
      <c r="H177" s="235" t="s">
        <v>495</v>
      </c>
      <c r="I177" s="257" t="s">
        <v>489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690</v>
      </c>
      <c r="H178" s="237" t="s">
        <v>498</v>
      </c>
      <c r="I178" s="258" t="s">
        <v>489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745</v>
      </c>
      <c r="E179" s="248"/>
      <c r="F179" s="86" t="s">
        <v>16</v>
      </c>
      <c r="G179" s="86" t="s">
        <v>684</v>
      </c>
      <c r="H179" s="239" t="s">
        <v>488</v>
      </c>
      <c r="I179" s="259" t="s">
        <v>489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686</v>
      </c>
      <c r="H180" s="235" t="s">
        <v>492</v>
      </c>
      <c r="I180" s="260" t="s">
        <v>489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707</v>
      </c>
      <c r="H181" s="235" t="s">
        <v>495</v>
      </c>
      <c r="I181" s="260" t="s">
        <v>489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690</v>
      </c>
      <c r="H182" s="237" t="s">
        <v>498</v>
      </c>
      <c r="I182" s="261" t="s">
        <v>489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750</v>
      </c>
      <c r="C183" s="255" t="s">
        <v>485</v>
      </c>
      <c r="D183" s="60" t="s">
        <v>751</v>
      </c>
      <c r="E183" s="247"/>
      <c r="F183" s="67" t="s">
        <v>16</v>
      </c>
      <c r="G183" s="67" t="s">
        <v>684</v>
      </c>
      <c r="H183" s="233" t="s">
        <v>488</v>
      </c>
      <c r="I183" s="262" t="s">
        <v>489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501</v>
      </c>
      <c r="E184" s="248"/>
      <c r="F184" s="62" t="s">
        <v>17</v>
      </c>
      <c r="G184" s="62" t="s">
        <v>753</v>
      </c>
      <c r="H184" s="235" t="s">
        <v>492</v>
      </c>
      <c r="I184" s="260" t="s">
        <v>489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701</v>
      </c>
      <c r="H185" s="79" t="s">
        <v>755</v>
      </c>
      <c r="I185" s="261" t="s">
        <v>489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751</v>
      </c>
      <c r="E186" s="247"/>
      <c r="F186" s="67" t="s">
        <v>16</v>
      </c>
      <c r="G186" s="67" t="s">
        <v>684</v>
      </c>
      <c r="H186" s="233" t="s">
        <v>488</v>
      </c>
      <c r="I186" s="262" t="s">
        <v>489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507</v>
      </c>
      <c r="E187" s="248"/>
      <c r="F187" s="62" t="s">
        <v>17</v>
      </c>
      <c r="G187" s="62" t="s">
        <v>753</v>
      </c>
      <c r="H187" s="235" t="s">
        <v>492</v>
      </c>
      <c r="I187" s="260" t="s">
        <v>489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701</v>
      </c>
      <c r="H188" s="65" t="s">
        <v>755</v>
      </c>
      <c r="I188" s="263" t="s">
        <v>489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751</v>
      </c>
      <c r="E189" s="247"/>
      <c r="F189" s="86" t="s">
        <v>16</v>
      </c>
      <c r="G189" s="86" t="s">
        <v>684</v>
      </c>
      <c r="H189" s="239" t="s">
        <v>488</v>
      </c>
      <c r="I189" s="259" t="s">
        <v>489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761</v>
      </c>
      <c r="E190" s="248"/>
      <c r="F190" s="62" t="s">
        <v>17</v>
      </c>
      <c r="G190" s="62" t="s">
        <v>753</v>
      </c>
      <c r="H190" s="235" t="s">
        <v>492</v>
      </c>
      <c r="I190" s="260" t="s">
        <v>489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701</v>
      </c>
      <c r="H191" s="79" t="s">
        <v>755</v>
      </c>
      <c r="I191" s="261" t="s">
        <v>489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751</v>
      </c>
      <c r="E192" s="247"/>
      <c r="F192" s="67" t="s">
        <v>16</v>
      </c>
      <c r="G192" s="67" t="s">
        <v>684</v>
      </c>
      <c r="H192" s="233" t="s">
        <v>488</v>
      </c>
      <c r="I192" s="262" t="s">
        <v>489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765</v>
      </c>
      <c r="E193" s="248"/>
      <c r="F193" s="62" t="s">
        <v>17</v>
      </c>
      <c r="G193" s="62" t="s">
        <v>753</v>
      </c>
      <c r="H193" s="235" t="s">
        <v>492</v>
      </c>
      <c r="I193" s="260" t="s">
        <v>489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701</v>
      </c>
      <c r="H194" s="79" t="s">
        <v>755</v>
      </c>
      <c r="I194" s="261" t="s">
        <v>489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751</v>
      </c>
      <c r="E195" s="247"/>
      <c r="F195" s="67" t="s">
        <v>16</v>
      </c>
      <c r="G195" s="67" t="s">
        <v>684</v>
      </c>
      <c r="H195" s="233" t="s">
        <v>488</v>
      </c>
      <c r="I195" s="262" t="s">
        <v>489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769</v>
      </c>
      <c r="E196" s="248"/>
      <c r="F196" s="62" t="s">
        <v>17</v>
      </c>
      <c r="G196" s="62" t="s">
        <v>753</v>
      </c>
      <c r="H196" s="235" t="s">
        <v>492</v>
      </c>
      <c r="I196" s="260" t="s">
        <v>489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701</v>
      </c>
      <c r="H197" s="65" t="s">
        <v>755</v>
      </c>
      <c r="I197" s="263" t="s">
        <v>489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772</v>
      </c>
      <c r="C198" s="264" t="s">
        <v>485</v>
      </c>
      <c r="D198" s="265" t="s">
        <v>773</v>
      </c>
      <c r="E198" s="266"/>
      <c r="F198" s="267" t="s">
        <v>774</v>
      </c>
      <c r="G198" s="268" t="s">
        <v>775</v>
      </c>
      <c r="H198" s="268"/>
      <c r="I198" s="268" t="s">
        <v>776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778</v>
      </c>
      <c r="E199" s="266"/>
      <c r="F199" s="267" t="s">
        <v>774</v>
      </c>
      <c r="G199" s="268" t="s">
        <v>775</v>
      </c>
      <c r="H199" s="268"/>
      <c r="I199" s="268" t="s">
        <v>776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780</v>
      </c>
      <c r="E200" s="266"/>
      <c r="F200" s="267" t="s">
        <v>774</v>
      </c>
      <c r="G200" s="268" t="s">
        <v>781</v>
      </c>
      <c r="H200" s="268"/>
      <c r="I200" s="268" t="s">
        <v>776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783</v>
      </c>
      <c r="C201" s="59" t="s">
        <v>485</v>
      </c>
      <c r="D201" s="60" t="s">
        <v>784</v>
      </c>
      <c r="E201"/>
      <c r="F201" s="67" t="s">
        <v>16</v>
      </c>
      <c r="G201" s="67" t="s">
        <v>684</v>
      </c>
      <c r="H201" s="233" t="s">
        <v>488</v>
      </c>
      <c r="I201" s="256" t="s">
        <v>489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786</v>
      </c>
      <c r="H202" s="235" t="s">
        <v>492</v>
      </c>
      <c r="I202" s="257" t="s">
        <v>489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788</v>
      </c>
      <c r="H203" s="235" t="s">
        <v>495</v>
      </c>
      <c r="I203" s="257" t="s">
        <v>489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790</v>
      </c>
      <c r="H204" s="237" t="s">
        <v>498</v>
      </c>
      <c r="I204" s="258" t="s">
        <v>489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772</v>
      </c>
      <c r="C205" s="271" t="s">
        <v>485</v>
      </c>
      <c r="D205" s="272" t="s">
        <v>793</v>
      </c>
      <c r="E205" s="273"/>
      <c r="F205" s="274" t="s">
        <v>774</v>
      </c>
      <c r="G205" s="275" t="s">
        <v>775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774</v>
      </c>
      <c r="G206" s="275" t="s">
        <v>775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796</v>
      </c>
      <c r="E207" s="273"/>
      <c r="F207" s="274" t="s">
        <v>774</v>
      </c>
      <c r="G207" s="275" t="s">
        <v>781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528</v>
      </c>
    </row>
    <row r="213" spans="10:18">
      <c r="J213" s="285" t="s">
        <v>803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804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805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240</v>
      </c>
      <c r="T3" s="40" t="s">
        <v>10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411.764705882353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2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0.07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1600</v>
      </c>
      <c r="CP11" s="845">
        <f t="shared" si="6"/>
        <v>2800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>
        <v>1</v>
      </c>
      <c r="BI12" s="775">
        <v>1</v>
      </c>
      <c r="BJ12" s="776"/>
      <c r="BK12" s="777"/>
      <c r="BL12" s="777"/>
      <c r="BM12" s="777"/>
      <c r="BN12" s="777">
        <v>0.05</v>
      </c>
      <c r="BO12" s="794">
        <v>0.02</v>
      </c>
      <c r="BP12" s="775">
        <v>0.02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>
        <f t="shared" si="7"/>
        <v>2800</v>
      </c>
      <c r="CR12" s="835">
        <f t="shared" ref="CR12:CR18" si="20">IF(BP12&lt;&gt;0,CK12/BP12*7,"-")</f>
        <v>2100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3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0.05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420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0.05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1120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2</v>
      </c>
      <c r="BG15" s="777">
        <v>1</v>
      </c>
      <c r="BH15" s="794"/>
      <c r="BI15" s="775">
        <v>1</v>
      </c>
      <c r="BJ15" s="776"/>
      <c r="BK15" s="777">
        <v>0.03</v>
      </c>
      <c r="BL15" s="777"/>
      <c r="BM15" s="777">
        <v>0.03</v>
      </c>
      <c r="BN15" s="777">
        <v>0.02</v>
      </c>
      <c r="BO15" s="794"/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3033.33333333333</v>
      </c>
      <c r="CN15" s="833" t="str">
        <f t="shared" si="17"/>
        <v>-</v>
      </c>
      <c r="CO15" s="833">
        <f t="shared" si="18"/>
        <v>1166.66666666667</v>
      </c>
      <c r="CP15" s="833">
        <f t="shared" si="19"/>
        <v>3150</v>
      </c>
      <c r="CQ15" s="834" t="str">
        <f t="shared" si="7"/>
        <v>-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/>
      <c r="BF17" s="792">
        <v>2</v>
      </c>
      <c r="BG17" s="792">
        <v>1</v>
      </c>
      <c r="BH17" s="797"/>
      <c r="BI17" s="790">
        <v>2</v>
      </c>
      <c r="BJ17" s="791"/>
      <c r="BK17" s="792">
        <v>0.05</v>
      </c>
      <c r="BL17" s="792"/>
      <c r="BM17" s="792">
        <v>0.07</v>
      </c>
      <c r="BN17" s="792">
        <v>0.02</v>
      </c>
      <c r="BO17" s="797"/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 t="str">
        <f t="shared" si="17"/>
        <v>-</v>
      </c>
      <c r="CO17" s="845">
        <f t="shared" si="18"/>
        <v>500</v>
      </c>
      <c r="CP17" s="845">
        <f t="shared" si="19"/>
        <v>3850</v>
      </c>
      <c r="CQ17" s="846" t="str">
        <f t="shared" si="7"/>
        <v>-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>
        <v>1</v>
      </c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>
        <v>0.02</v>
      </c>
      <c r="BO18" s="795"/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490</v>
      </c>
      <c r="CN18" s="837">
        <f t="shared" si="17"/>
        <v>420</v>
      </c>
      <c r="CO18" s="837">
        <f t="shared" si="18"/>
        <v>1000</v>
      </c>
      <c r="CP18" s="837">
        <f t="shared" si="19"/>
        <v>3150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J5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357</v>
      </c>
      <c r="Q1" s="582"/>
    </row>
    <row r="2" ht="60" customHeight="1" spans="3:20">
      <c r="C2" s="551" t="s">
        <v>13</v>
      </c>
      <c r="D2" s="551" t="s">
        <v>358</v>
      </c>
      <c r="E2" s="551" t="s">
        <v>358</v>
      </c>
      <c r="F2" s="551" t="s">
        <v>359</v>
      </c>
      <c r="G2" s="551" t="s">
        <v>360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361</v>
      </c>
      <c r="C3" s="505"/>
      <c r="D3" s="552" t="s">
        <v>362</v>
      </c>
      <c r="E3" s="552" t="s">
        <v>363</v>
      </c>
      <c r="F3" s="548" t="s">
        <v>180</v>
      </c>
      <c r="G3" s="507" t="s">
        <v>180</v>
      </c>
      <c r="H3" s="508" t="s">
        <v>364</v>
      </c>
      <c r="I3" s="563">
        <v>3</v>
      </c>
      <c r="J3" s="564">
        <v>12</v>
      </c>
      <c r="K3" s="564"/>
      <c r="L3" s="563">
        <v>2</v>
      </c>
      <c r="M3" s="563">
        <v>6</v>
      </c>
      <c r="N3" s="565">
        <v>11</v>
      </c>
      <c r="O3" s="565">
        <v>11</v>
      </c>
      <c r="P3" s="565">
        <v>1.28</v>
      </c>
      <c r="Q3" s="584">
        <f t="shared" ref="Q3:Q34" si="0">IF($A$1="补货",I3+J3+K3,I3)</f>
        <v>3</v>
      </c>
      <c r="R3" s="564"/>
      <c r="S3" s="584">
        <f>Q3+R3</f>
        <v>3</v>
      </c>
      <c r="T3" s="585">
        <f>IF(P3&lt;&gt;0,S3/P3*7,"-")</f>
        <v>16.40625</v>
      </c>
      <c r="U3">
        <v>1980</v>
      </c>
      <c r="V3" t="s">
        <v>30</v>
      </c>
    </row>
    <row r="4" ht="80.1" customHeight="1" spans="2:22">
      <c r="B4" s="509"/>
      <c r="C4" s="510"/>
      <c r="D4" s="553" t="s">
        <v>365</v>
      </c>
      <c r="E4" s="553" t="s">
        <v>366</v>
      </c>
      <c r="F4" s="554" t="s">
        <v>180</v>
      </c>
      <c r="G4" s="512" t="s">
        <v>180</v>
      </c>
      <c r="H4" s="513" t="s">
        <v>367</v>
      </c>
      <c r="I4" s="566">
        <v>14</v>
      </c>
      <c r="J4" s="567">
        <v>14</v>
      </c>
      <c r="K4" s="567">
        <v>70</v>
      </c>
      <c r="L4" s="566">
        <v>2</v>
      </c>
      <c r="M4" s="566">
        <v>24</v>
      </c>
      <c r="N4" s="568">
        <v>44</v>
      </c>
      <c r="O4" s="568">
        <v>53</v>
      </c>
      <c r="P4" s="568">
        <v>4.34</v>
      </c>
      <c r="Q4" s="586">
        <f t="shared" si="0"/>
        <v>14</v>
      </c>
      <c r="R4" s="567"/>
      <c r="S4" s="587">
        <f>Q4+R4</f>
        <v>14</v>
      </c>
      <c r="T4" s="588">
        <f>IF(P4&lt;&gt;0,S4/P4*7,"-")</f>
        <v>22.5806451612903</v>
      </c>
      <c r="U4">
        <v>1980</v>
      </c>
      <c r="V4" t="s">
        <v>30</v>
      </c>
    </row>
    <row r="5" spans="2:22">
      <c r="B5" s="504" t="s">
        <v>368</v>
      </c>
      <c r="C5" s="505"/>
      <c r="D5" s="514" t="s">
        <v>369</v>
      </c>
      <c r="E5" s="514" t="s">
        <v>24</v>
      </c>
      <c r="F5" s="507">
        <v>23</v>
      </c>
      <c r="G5" s="507" t="s">
        <v>370</v>
      </c>
      <c r="H5" s="515" t="s">
        <v>371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66">
        <v>3</v>
      </c>
      <c r="J6" s="567"/>
      <c r="K6" s="567"/>
      <c r="L6" s="566">
        <v>1</v>
      </c>
      <c r="M6" s="566">
        <v>1</v>
      </c>
      <c r="N6" s="568">
        <v>1</v>
      </c>
      <c r="O6" s="568">
        <v>1</v>
      </c>
      <c r="P6" s="568">
        <v>0.27</v>
      </c>
      <c r="Q6" s="586">
        <f t="shared" si="0"/>
        <v>3</v>
      </c>
      <c r="R6" s="567"/>
      <c r="S6" s="587">
        <f t="shared" si="1"/>
        <v>3</v>
      </c>
      <c r="T6" s="588">
        <f t="shared" si="2"/>
        <v>77.7777777777778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66">
        <v>2</v>
      </c>
      <c r="J7" s="567">
        <v>17</v>
      </c>
      <c r="K7" s="567"/>
      <c r="L7" s="566">
        <v>1</v>
      </c>
      <c r="M7" s="566">
        <v>1</v>
      </c>
      <c r="N7" s="568">
        <v>2</v>
      </c>
      <c r="O7" s="568">
        <v>4</v>
      </c>
      <c r="P7" s="568">
        <v>0.35</v>
      </c>
      <c r="Q7" s="586">
        <f t="shared" si="0"/>
        <v>2</v>
      </c>
      <c r="R7" s="567"/>
      <c r="S7" s="587">
        <f t="shared" si="1"/>
        <v>2</v>
      </c>
      <c r="T7" s="588">
        <f t="shared" si="2"/>
        <v>40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3</v>
      </c>
      <c r="R8" s="567"/>
      <c r="S8" s="587">
        <f t="shared" si="1"/>
        <v>3</v>
      </c>
      <c r="T8" s="588">
        <f t="shared" si="2"/>
        <v>95.4545454545455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5</v>
      </c>
      <c r="P9" s="568">
        <v>0.15</v>
      </c>
      <c r="Q9" s="586">
        <f t="shared" si="0"/>
        <v>5</v>
      </c>
      <c r="R9" s="567"/>
      <c r="S9" s="587">
        <f t="shared" si="1"/>
        <v>5</v>
      </c>
      <c r="T9" s="588">
        <f t="shared" si="2"/>
        <v>233.333333333333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116.666666666667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382</v>
      </c>
      <c r="H11" s="521" t="s">
        <v>383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3</v>
      </c>
      <c r="P11" s="571">
        <v>0.12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233.333333333333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4</v>
      </c>
      <c r="R12" s="593"/>
      <c r="S12" s="594">
        <f t="shared" si="1"/>
        <v>4</v>
      </c>
      <c r="T12" s="595">
        <f t="shared" si="2"/>
        <v>121.739130434783</v>
      </c>
      <c r="U12">
        <v>2580</v>
      </c>
      <c r="V12" t="s">
        <v>30</v>
      </c>
    </row>
    <row r="13" spans="2:22">
      <c r="B13" s="509"/>
      <c r="C13" s="522"/>
      <c r="D13" s="523" t="s">
        <v>386</v>
      </c>
      <c r="E13" s="523" t="s">
        <v>32</v>
      </c>
      <c r="F13" s="524">
        <v>23</v>
      </c>
      <c r="G13" s="524" t="s">
        <v>370</v>
      </c>
      <c r="H13" s="525" t="s">
        <v>387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700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</v>
      </c>
      <c r="R15" s="567"/>
      <c r="S15" s="587">
        <f t="shared" si="1"/>
        <v>2</v>
      </c>
      <c r="T15" s="588">
        <f t="shared" si="2"/>
        <v>116.666666666667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2</v>
      </c>
      <c r="P16" s="568">
        <v>0.07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300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420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300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382</v>
      </c>
      <c r="H19" s="521" t="s">
        <v>393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300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77">
        <v>3</v>
      </c>
      <c r="J20" s="578">
        <v>5</v>
      </c>
      <c r="K20" s="578"/>
      <c r="L20" s="577"/>
      <c r="M20" s="577">
        <v>1</v>
      </c>
      <c r="N20" s="579">
        <v>2</v>
      </c>
      <c r="O20" s="579">
        <v>5</v>
      </c>
      <c r="P20" s="579">
        <v>0.22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95.4545454545455</v>
      </c>
      <c r="U20">
        <v>2580</v>
      </c>
      <c r="V20" t="s">
        <v>30</v>
      </c>
    </row>
    <row r="21" spans="2:22">
      <c r="B21" s="509" t="s">
        <v>395</v>
      </c>
      <c r="C21" s="510"/>
      <c r="D21" s="516" t="s">
        <v>396</v>
      </c>
      <c r="E21" s="516" t="s">
        <v>32</v>
      </c>
      <c r="F21" s="555">
        <v>23</v>
      </c>
      <c r="G21" s="555" t="s">
        <v>370</v>
      </c>
      <c r="H21" s="556" t="s">
        <v>397</v>
      </c>
      <c r="I21" s="580">
        <v>2</v>
      </c>
      <c r="J21" s="581">
        <v>2</v>
      </c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0.39</v>
      </c>
      <c r="Q21" s="596">
        <f t="shared" si="0"/>
        <v>2</v>
      </c>
      <c r="R21" s="581"/>
      <c r="S21" s="596">
        <f t="shared" si="1"/>
        <v>2</v>
      </c>
      <c r="T21" s="597">
        <f t="shared" si="2"/>
        <v>35.8974358974359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87.5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66">
        <v>4</v>
      </c>
      <c r="J23" s="567">
        <v>20</v>
      </c>
      <c r="K23" s="567">
        <v>10</v>
      </c>
      <c r="L23" s="566">
        <v>1</v>
      </c>
      <c r="M23" s="566">
        <v>4</v>
      </c>
      <c r="N23" s="568">
        <v>10</v>
      </c>
      <c r="O23" s="568">
        <v>13</v>
      </c>
      <c r="P23" s="568">
        <v>0.98</v>
      </c>
      <c r="Q23" s="586">
        <f t="shared" si="0"/>
        <v>4</v>
      </c>
      <c r="R23" s="567"/>
      <c r="S23" s="587">
        <f t="shared" si="1"/>
        <v>4</v>
      </c>
      <c r="T23" s="588">
        <f t="shared" si="2"/>
        <v>28.5714285714286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66">
        <v>5</v>
      </c>
      <c r="J24" s="567">
        <v>16</v>
      </c>
      <c r="K24" s="567"/>
      <c r="L24" s="566">
        <v>1</v>
      </c>
      <c r="M24" s="566">
        <v>4</v>
      </c>
      <c r="N24" s="568">
        <v>10</v>
      </c>
      <c r="O24" s="568">
        <v>12</v>
      </c>
      <c r="P24" s="568">
        <v>0.97</v>
      </c>
      <c r="Q24" s="586">
        <f t="shared" si="0"/>
        <v>5</v>
      </c>
      <c r="R24" s="567"/>
      <c r="S24" s="587">
        <f t="shared" si="1"/>
        <v>5</v>
      </c>
      <c r="T24" s="588">
        <f t="shared" si="2"/>
        <v>36.0824742268041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15</v>
      </c>
      <c r="P25" s="568">
        <v>0.72</v>
      </c>
      <c r="Q25" s="586">
        <f t="shared" si="0"/>
        <v>6</v>
      </c>
      <c r="R25" s="567"/>
      <c r="S25" s="587">
        <f t="shared" si="1"/>
        <v>6</v>
      </c>
      <c r="T25" s="588">
        <f t="shared" si="2"/>
        <v>58.3333333333333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66">
        <v>5</v>
      </c>
      <c r="J26" s="567">
        <v>18</v>
      </c>
      <c r="K26" s="567"/>
      <c r="L26" s="566"/>
      <c r="M26" s="566">
        <v>2</v>
      </c>
      <c r="N26" s="568">
        <v>5</v>
      </c>
      <c r="O26" s="568">
        <v>8</v>
      </c>
      <c r="P26" s="568">
        <v>0.44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79.5454545454545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69">
        <v>4</v>
      </c>
      <c r="J27" s="570">
        <v>13</v>
      </c>
      <c r="K27" s="570"/>
      <c r="L27" s="569"/>
      <c r="M27" s="569">
        <v>1</v>
      </c>
      <c r="N27" s="571">
        <v>3</v>
      </c>
      <c r="O27" s="571">
        <v>8</v>
      </c>
      <c r="P27" s="571">
        <v>0.3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93.3333333333333</v>
      </c>
      <c r="U27">
        <v>2780</v>
      </c>
      <c r="V27" t="s">
        <v>30</v>
      </c>
    </row>
    <row r="28" spans="2:22">
      <c r="B28" s="509"/>
      <c r="C28" s="522"/>
      <c r="D28" s="557" t="s">
        <v>404</v>
      </c>
      <c r="E28" s="557" t="s">
        <v>405</v>
      </c>
      <c r="F28" s="524">
        <v>23</v>
      </c>
      <c r="G28" s="524" t="s">
        <v>370</v>
      </c>
      <c r="H28" s="525" t="s">
        <v>406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372</v>
      </c>
      <c r="H29" s="517" t="s">
        <v>407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374</v>
      </c>
      <c r="H30" s="517" t="s">
        <v>408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376</v>
      </c>
      <c r="H31" s="517" t="s">
        <v>409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378</v>
      </c>
      <c r="H32" s="517" t="s">
        <v>410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380</v>
      </c>
      <c r="H33" s="517" t="s">
        <v>411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382</v>
      </c>
      <c r="H34" s="521" t="s">
        <v>412</v>
      </c>
      <c r="I34" s="569">
        <v>2</v>
      </c>
      <c r="J34" s="570">
        <v>6</v>
      </c>
      <c r="K34" s="570"/>
      <c r="L34" s="569"/>
      <c r="M34" s="569"/>
      <c r="N34" s="571">
        <v>1</v>
      </c>
      <c r="O34" s="571">
        <v>1</v>
      </c>
      <c r="P34" s="572">
        <v>0.05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280</v>
      </c>
      <c r="U34">
        <v>2780</v>
      </c>
      <c r="V34" t="s">
        <v>30</v>
      </c>
    </row>
    <row r="35" spans="2:22">
      <c r="B35" s="509"/>
      <c r="C35" s="522"/>
      <c r="D35" s="557" t="s">
        <v>413</v>
      </c>
      <c r="E35" s="557" t="s">
        <v>414</v>
      </c>
      <c r="F35" s="524">
        <v>23</v>
      </c>
      <c r="G35" s="524" t="s">
        <v>370</v>
      </c>
      <c r="H35" s="525" t="s">
        <v>415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372</v>
      </c>
      <c r="H36" s="517" t="s">
        <v>416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374</v>
      </c>
      <c r="H37" s="517" t="s">
        <v>417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376</v>
      </c>
      <c r="H38" s="517" t="s">
        <v>418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378</v>
      </c>
      <c r="H39" s="517" t="s">
        <v>419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380</v>
      </c>
      <c r="H40" s="517" t="s">
        <v>420</v>
      </c>
      <c r="I40" s="566">
        <v>3</v>
      </c>
      <c r="J40" s="567">
        <v>7</v>
      </c>
      <c r="K40" s="567"/>
      <c r="L40" s="566"/>
      <c r="M40" s="566">
        <v>1</v>
      </c>
      <c r="N40" s="568">
        <v>4</v>
      </c>
      <c r="O40" s="568">
        <v>5</v>
      </c>
      <c r="P40" s="568">
        <v>0.29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72.4137931034483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382</v>
      </c>
      <c r="H41" s="530" t="s">
        <v>421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700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100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2</v>
      </c>
      <c r="R45" s="567"/>
      <c r="S45" s="587">
        <f t="shared" si="4"/>
        <v>2</v>
      </c>
      <c r="T45" s="588" t="str">
        <f t="shared" si="5"/>
        <v>-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3</v>
      </c>
      <c r="R46" s="567"/>
      <c r="S46" s="587">
        <f t="shared" si="4"/>
        <v>3</v>
      </c>
      <c r="T46" s="588">
        <f t="shared" si="5"/>
        <v>140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66">
        <v>2</v>
      </c>
      <c r="J47" s="567">
        <v>9</v>
      </c>
      <c r="K47" s="567"/>
      <c r="L47" s="566"/>
      <c r="M47" s="566">
        <v>1</v>
      </c>
      <c r="N47" s="568">
        <v>2</v>
      </c>
      <c r="O47" s="568">
        <v>4</v>
      </c>
      <c r="P47" s="568">
        <v>0.2</v>
      </c>
      <c r="Q47" s="586">
        <f t="shared" si="3"/>
        <v>2</v>
      </c>
      <c r="R47" s="567"/>
      <c r="S47" s="587">
        <f t="shared" si="4"/>
        <v>2</v>
      </c>
      <c r="T47" s="588">
        <f t="shared" si="5"/>
        <v>70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382</v>
      </c>
      <c r="H48" s="521" t="s">
        <v>430</v>
      </c>
      <c r="I48" s="569">
        <v>4</v>
      </c>
      <c r="J48" s="570">
        <v>6</v>
      </c>
      <c r="K48" s="570"/>
      <c r="L48" s="569"/>
      <c r="M48" s="569">
        <v>3</v>
      </c>
      <c r="N48" s="571">
        <v>3</v>
      </c>
      <c r="O48" s="571">
        <v>7</v>
      </c>
      <c r="P48" s="571">
        <v>0.42</v>
      </c>
      <c r="Q48" s="589">
        <f t="shared" si="3"/>
        <v>4</v>
      </c>
      <c r="R48" s="570"/>
      <c r="S48" s="590">
        <f t="shared" si="4"/>
        <v>4</v>
      </c>
      <c r="T48" s="591">
        <f t="shared" si="5"/>
        <v>66.6666666666667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69"/>
      <c r="J49" s="570"/>
      <c r="K49" s="570">
        <v>10</v>
      </c>
      <c r="L49" s="569"/>
      <c r="M49" s="569"/>
      <c r="N49" s="571">
        <v>4</v>
      </c>
      <c r="O49" s="571">
        <v>5</v>
      </c>
      <c r="P49" s="571">
        <v>0.22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30</v>
      </c>
    </row>
    <row r="50" spans="2:22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700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2</v>
      </c>
      <c r="R51" s="567"/>
      <c r="S51" s="587">
        <f t="shared" si="4"/>
        <v>2</v>
      </c>
      <c r="T51" s="588" t="str">
        <f t="shared" si="5"/>
        <v>-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41.1764705882353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66">
        <v>2</v>
      </c>
      <c r="J53" s="567">
        <v>4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37.8378378378378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5</v>
      </c>
      <c r="P54" s="568">
        <v>0.15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93.3333333333333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161.538461538462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382</v>
      </c>
      <c r="H56" s="521" t="s">
        <v>438</v>
      </c>
      <c r="I56" s="569">
        <v>4</v>
      </c>
      <c r="J56" s="570">
        <v>11</v>
      </c>
      <c r="K56" s="570"/>
      <c r="L56" s="569"/>
      <c r="M56" s="569">
        <v>3</v>
      </c>
      <c r="N56" s="571">
        <v>4</v>
      </c>
      <c r="O56" s="571">
        <v>5</v>
      </c>
      <c r="P56" s="571">
        <v>0.43</v>
      </c>
      <c r="Q56" s="589">
        <f t="shared" si="3"/>
        <v>4</v>
      </c>
      <c r="R56" s="570"/>
      <c r="S56" s="590">
        <f t="shared" si="6"/>
        <v>4</v>
      </c>
      <c r="T56" s="591">
        <f t="shared" si="7"/>
        <v>65.1162790697674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69">
        <v>4</v>
      </c>
      <c r="J57" s="570"/>
      <c r="K57" s="570"/>
      <c r="L57" s="569"/>
      <c r="M57" s="569">
        <v>1</v>
      </c>
      <c r="N57" s="571">
        <v>2</v>
      </c>
      <c r="O57" s="571">
        <v>2</v>
      </c>
      <c r="P57" s="571">
        <v>0.17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164.705882352941</v>
      </c>
      <c r="U57">
        <v>2580</v>
      </c>
      <c r="V57" t="s">
        <v>30</v>
      </c>
    </row>
    <row r="58" spans="2:22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1</v>
      </c>
      <c r="R59" s="567"/>
      <c r="S59" s="587">
        <f t="shared" si="8"/>
        <v>1</v>
      </c>
      <c r="T59" s="588">
        <f t="shared" si="9"/>
        <v>58.3333333333333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1</v>
      </c>
      <c r="R60" s="567"/>
      <c r="S60" s="587">
        <f t="shared" si="8"/>
        <v>1</v>
      </c>
      <c r="T60" s="588">
        <f t="shared" si="9"/>
        <v>58.3333333333333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140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4</v>
      </c>
      <c r="R62" s="567"/>
      <c r="S62" s="587">
        <f t="shared" si="8"/>
        <v>4</v>
      </c>
      <c r="T62" s="588" t="str">
        <f t="shared" si="9"/>
        <v>-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116.666666666667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382</v>
      </c>
      <c r="H64" s="521" t="s">
        <v>447</v>
      </c>
      <c r="I64" s="569">
        <v>3</v>
      </c>
      <c r="J64" s="570">
        <v>4</v>
      </c>
      <c r="K64" s="570"/>
      <c r="L64" s="569"/>
      <c r="M64" s="569">
        <v>1</v>
      </c>
      <c r="N64" s="571">
        <v>5</v>
      </c>
      <c r="O64" s="571">
        <v>6</v>
      </c>
      <c r="P64" s="571">
        <v>0.34</v>
      </c>
      <c r="Q64" s="589">
        <f t="shared" si="3"/>
        <v>3</v>
      </c>
      <c r="R64" s="570"/>
      <c r="S64" s="590">
        <f t="shared" si="8"/>
        <v>3</v>
      </c>
      <c r="T64" s="591">
        <f t="shared" si="9"/>
        <v>61.7647058823529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700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1050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3</v>
      </c>
      <c r="R69" s="567"/>
      <c r="S69" s="587">
        <f t="shared" si="11"/>
        <v>3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382</v>
      </c>
      <c r="H72" s="517" t="s">
        <v>456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4</v>
      </c>
      <c r="P72" s="568">
        <v>0.13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161.538461538462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384</v>
      </c>
      <c r="H73" s="530" t="s">
        <v>457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350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5</v>
      </c>
      <c r="P79" s="568">
        <v>0.11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190.909090909091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468</v>
      </c>
      <c r="H80" s="549" t="s">
        <v>469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11</v>
      </c>
      <c r="P80" s="579">
        <v>1.23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358</v>
      </c>
      <c r="E2" s="503" t="s">
        <v>358</v>
      </c>
      <c r="F2" s="503" t="s">
        <v>359</v>
      </c>
      <c r="G2" s="503" t="s">
        <v>360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361</v>
      </c>
      <c r="C3" s="505"/>
      <c r="D3" s="506" t="s">
        <v>362</v>
      </c>
      <c r="E3" s="506" t="s">
        <v>363</v>
      </c>
      <c r="F3" s="507" t="s">
        <v>180</v>
      </c>
      <c r="G3" s="507" t="s">
        <v>180</v>
      </c>
      <c r="H3" s="508" t="s">
        <v>364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365</v>
      </c>
      <c r="E4" s="511" t="s">
        <v>366</v>
      </c>
      <c r="F4" s="512" t="s">
        <v>180</v>
      </c>
      <c r="G4" s="512" t="s">
        <v>180</v>
      </c>
      <c r="H4" s="513" t="s">
        <v>367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368</v>
      </c>
      <c r="C5" s="505"/>
      <c r="D5" s="514" t="s">
        <v>369</v>
      </c>
      <c r="E5" s="514" t="s">
        <v>24</v>
      </c>
      <c r="F5" s="507">
        <v>23</v>
      </c>
      <c r="G5" s="507" t="s">
        <v>370</v>
      </c>
      <c r="H5" s="515" t="s">
        <v>371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382</v>
      </c>
      <c r="H11" s="519" t="s">
        <v>383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386</v>
      </c>
      <c r="E13" s="523" t="s">
        <v>32</v>
      </c>
      <c r="F13" s="524">
        <v>23</v>
      </c>
      <c r="G13" s="524" t="s">
        <v>370</v>
      </c>
      <c r="H13" s="525" t="s">
        <v>387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382</v>
      </c>
      <c r="H19" s="519" t="s">
        <v>393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395</v>
      </c>
      <c r="C21" s="522"/>
      <c r="D21" s="523" t="s">
        <v>396</v>
      </c>
      <c r="E21" s="523" t="s">
        <v>32</v>
      </c>
      <c r="F21" s="524">
        <v>23</v>
      </c>
      <c r="G21" s="524" t="s">
        <v>370</v>
      </c>
      <c r="H21" s="525" t="s">
        <v>397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404</v>
      </c>
      <c r="E28" s="523" t="s">
        <v>405</v>
      </c>
      <c r="F28" s="524">
        <v>23</v>
      </c>
      <c r="G28" s="524" t="s">
        <v>370</v>
      </c>
      <c r="H28" s="525" t="s">
        <v>397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372</v>
      </c>
      <c r="H29" s="517" t="s">
        <v>398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374</v>
      </c>
      <c r="H30" s="517" t="s">
        <v>399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376</v>
      </c>
      <c r="H31" s="517" t="s">
        <v>400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378</v>
      </c>
      <c r="H32" s="517" t="s">
        <v>401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380</v>
      </c>
      <c r="H33" s="517" t="s">
        <v>402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382</v>
      </c>
      <c r="H34" s="521" t="s">
        <v>403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413</v>
      </c>
      <c r="E35" s="523" t="s">
        <v>414</v>
      </c>
      <c r="F35" s="524">
        <v>23</v>
      </c>
      <c r="G35" s="524" t="s">
        <v>370</v>
      </c>
      <c r="H35" s="525" t="s">
        <v>415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372</v>
      </c>
      <c r="H36" s="517" t="s">
        <v>416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374</v>
      </c>
      <c r="H37" s="517" t="s">
        <v>417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376</v>
      </c>
      <c r="H38" s="517" t="s">
        <v>418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378</v>
      </c>
      <c r="H39" s="517" t="s">
        <v>419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380</v>
      </c>
      <c r="H40" s="517" t="s">
        <v>420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382</v>
      </c>
      <c r="H41" s="530" t="s">
        <v>421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382</v>
      </c>
      <c r="H48" s="519" t="s">
        <v>430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382</v>
      </c>
      <c r="H56" s="519" t="s">
        <v>438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382</v>
      </c>
      <c r="H64" s="519" t="s">
        <v>447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382</v>
      </c>
      <c r="H72" s="519" t="s">
        <v>456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384</v>
      </c>
      <c r="H73" s="521" t="s">
        <v>457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468</v>
      </c>
      <c r="H80" s="549" t="s">
        <v>469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N36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357</v>
      </c>
      <c r="B1" s="429" t="s">
        <v>470</v>
      </c>
      <c r="C1" s="429" t="s">
        <v>471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472</v>
      </c>
      <c r="C3" s="430" t="s">
        <v>473</v>
      </c>
      <c r="D3" s="431" t="s">
        <v>474</v>
      </c>
      <c r="E3" s="432" t="s">
        <v>13</v>
      </c>
      <c r="F3" s="432" t="s">
        <v>475</v>
      </c>
      <c r="G3" s="432" t="s">
        <v>476</v>
      </c>
      <c r="H3" s="432" t="s">
        <v>477</v>
      </c>
      <c r="I3" s="432" t="s">
        <v>478</v>
      </c>
      <c r="J3" s="432" t="s">
        <v>243</v>
      </c>
      <c r="K3" s="434" t="s">
        <v>479</v>
      </c>
      <c r="L3" s="432" t="s">
        <v>480</v>
      </c>
      <c r="M3" s="432" t="s">
        <v>481</v>
      </c>
      <c r="N3" s="432" t="s">
        <v>482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483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484</v>
      </c>
      <c r="C4" s="59" t="s">
        <v>485</v>
      </c>
      <c r="D4" s="60" t="s">
        <v>486</v>
      </c>
      <c r="E4" s="61"/>
      <c r="F4" s="62" t="s">
        <v>16</v>
      </c>
      <c r="G4" s="62" t="s">
        <v>487</v>
      </c>
      <c r="H4" s="62" t="s">
        <v>488</v>
      </c>
      <c r="I4" s="97" t="s">
        <v>489</v>
      </c>
      <c r="J4" s="62" t="s">
        <v>490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2800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491</v>
      </c>
      <c r="H5" s="62" t="s">
        <v>492</v>
      </c>
      <c r="I5" s="97" t="s">
        <v>489</v>
      </c>
      <c r="J5" s="62" t="s">
        <v>493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5</v>
      </c>
      <c r="R5" s="438">
        <v>8</v>
      </c>
      <c r="S5" s="438">
        <v>9</v>
      </c>
      <c r="T5" s="438">
        <v>0.77</v>
      </c>
      <c r="U5" s="452">
        <f t="shared" si="0"/>
        <v>4</v>
      </c>
      <c r="V5" s="82"/>
      <c r="W5" s="452">
        <f t="shared" si="1"/>
        <v>4</v>
      </c>
      <c r="X5" s="453">
        <f t="shared" si="2"/>
        <v>36.3636363636364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494</v>
      </c>
      <c r="H6" s="62" t="s">
        <v>495</v>
      </c>
      <c r="I6" s="97" t="s">
        <v>489</v>
      </c>
      <c r="J6" s="62" t="s">
        <v>496</v>
      </c>
      <c r="K6" s="62">
        <v>1380</v>
      </c>
      <c r="L6" s="437">
        <v>4</v>
      </c>
      <c r="M6" s="437"/>
      <c r="N6" s="62">
        <v>6</v>
      </c>
      <c r="O6" s="62"/>
      <c r="P6" s="438">
        <v>1</v>
      </c>
      <c r="Q6" s="438">
        <v>3</v>
      </c>
      <c r="R6" s="438">
        <v>8</v>
      </c>
      <c r="S6" s="438">
        <v>11</v>
      </c>
      <c r="T6" s="438">
        <v>0.81</v>
      </c>
      <c r="U6" s="452">
        <f t="shared" si="0"/>
        <v>4</v>
      </c>
      <c r="V6" s="82"/>
      <c r="W6" s="452">
        <f t="shared" si="1"/>
        <v>4</v>
      </c>
      <c r="X6" s="453">
        <f t="shared" si="2"/>
        <v>34.5679012345679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497</v>
      </c>
      <c r="H7" s="65" t="s">
        <v>498</v>
      </c>
      <c r="I7" s="101" t="s">
        <v>489</v>
      </c>
      <c r="J7" s="65" t="s">
        <v>499</v>
      </c>
      <c r="K7" s="65">
        <v>1380</v>
      </c>
      <c r="L7" s="439">
        <v>3</v>
      </c>
      <c r="M7" s="439"/>
      <c r="N7" s="65">
        <v>8</v>
      </c>
      <c r="O7" s="65"/>
      <c r="P7" s="440">
        <v>3</v>
      </c>
      <c r="Q7" s="440">
        <v>5</v>
      </c>
      <c r="R7" s="440">
        <v>8</v>
      </c>
      <c r="S7" s="440">
        <v>12</v>
      </c>
      <c r="T7" s="440">
        <v>1.27</v>
      </c>
      <c r="U7" s="454">
        <f t="shared" si="0"/>
        <v>3</v>
      </c>
      <c r="V7" s="84"/>
      <c r="W7" s="455">
        <f t="shared" si="1"/>
        <v>3</v>
      </c>
      <c r="X7" s="456">
        <f t="shared" si="2"/>
        <v>16.5354330708661</v>
      </c>
      <c r="Y7" t="s">
        <v>30</v>
      </c>
    </row>
    <row r="8" s="425" customFormat="1" ht="50.1" customHeight="1" spans="2:25">
      <c r="B8" s="59" t="s">
        <v>500</v>
      </c>
      <c r="C8" s="59" t="s">
        <v>485</v>
      </c>
      <c r="D8" s="60" t="s">
        <v>501</v>
      </c>
      <c r="E8" s="66"/>
      <c r="F8" s="67" t="s">
        <v>16</v>
      </c>
      <c r="G8" s="68" t="s">
        <v>487</v>
      </c>
      <c r="H8" s="67" t="s">
        <v>488</v>
      </c>
      <c r="I8" s="105" t="s">
        <v>502</v>
      </c>
      <c r="J8" s="67" t="s">
        <v>503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491</v>
      </c>
      <c r="H9" s="62" t="s">
        <v>492</v>
      </c>
      <c r="I9" s="109" t="s">
        <v>502</v>
      </c>
      <c r="J9" s="62" t="s">
        <v>504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494</v>
      </c>
      <c r="H10" s="62" t="s">
        <v>495</v>
      </c>
      <c r="I10" s="109" t="s">
        <v>502</v>
      </c>
      <c r="J10" s="62" t="s">
        <v>505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3</v>
      </c>
      <c r="V10" s="82"/>
      <c r="W10" s="452">
        <f t="shared" si="1"/>
        <v>3</v>
      </c>
      <c r="X10" s="453">
        <f t="shared" si="2"/>
        <v>150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497</v>
      </c>
      <c r="H11" s="65" t="s">
        <v>498</v>
      </c>
      <c r="I11" s="110" t="s">
        <v>502</v>
      </c>
      <c r="J11" s="65" t="s">
        <v>506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3</v>
      </c>
      <c r="S11" s="440">
        <v>5</v>
      </c>
      <c r="T11" s="440">
        <v>0.25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84</v>
      </c>
      <c r="Y11" t="s">
        <v>30</v>
      </c>
    </row>
    <row r="12" s="425" customFormat="1" ht="50.1" customHeight="1" spans="2:25">
      <c r="B12" s="63"/>
      <c r="C12" s="63"/>
      <c r="D12" s="60" t="s">
        <v>507</v>
      </c>
      <c r="E12" s="66"/>
      <c r="F12" s="67" t="s">
        <v>16</v>
      </c>
      <c r="G12" s="68" t="s">
        <v>487</v>
      </c>
      <c r="H12" s="67" t="s">
        <v>488</v>
      </c>
      <c r="I12" s="105" t="s">
        <v>502</v>
      </c>
      <c r="J12" s="67" t="s">
        <v>508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491</v>
      </c>
      <c r="H13" s="62" t="s">
        <v>492</v>
      </c>
      <c r="I13" s="109" t="s">
        <v>502</v>
      </c>
      <c r="J13" s="62" t="s">
        <v>509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494</v>
      </c>
      <c r="H14" s="62" t="s">
        <v>495</v>
      </c>
      <c r="I14" s="109" t="s">
        <v>502</v>
      </c>
      <c r="J14" s="62" t="s">
        <v>510</v>
      </c>
      <c r="K14" s="62">
        <v>1380</v>
      </c>
      <c r="L14" s="437">
        <v>4</v>
      </c>
      <c r="M14" s="437"/>
      <c r="N14" s="62">
        <v>11</v>
      </c>
      <c r="O14" s="62"/>
      <c r="P14" s="438"/>
      <c r="Q14" s="438">
        <v>6</v>
      </c>
      <c r="R14" s="438">
        <v>7</v>
      </c>
      <c r="S14" s="438">
        <v>9</v>
      </c>
      <c r="T14" s="438">
        <v>0.81</v>
      </c>
      <c r="U14" s="452">
        <f t="shared" si="0"/>
        <v>4</v>
      </c>
      <c r="V14" s="82"/>
      <c r="W14" s="452">
        <f t="shared" si="1"/>
        <v>4</v>
      </c>
      <c r="X14" s="453">
        <f t="shared" si="2"/>
        <v>34.5679012345679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497</v>
      </c>
      <c r="H15" s="65" t="s">
        <v>498</v>
      </c>
      <c r="I15" s="110" t="s">
        <v>502</v>
      </c>
      <c r="J15" s="65" t="s">
        <v>511</v>
      </c>
      <c r="K15" s="65">
        <v>1380</v>
      </c>
      <c r="L15" s="439">
        <v>6</v>
      </c>
      <c r="M15" s="439"/>
      <c r="N15" s="65">
        <v>14</v>
      </c>
      <c r="O15" s="65"/>
      <c r="P15" s="440">
        <v>4</v>
      </c>
      <c r="Q15" s="440">
        <v>10</v>
      </c>
      <c r="R15" s="440">
        <v>13</v>
      </c>
      <c r="S15" s="440">
        <v>14</v>
      </c>
      <c r="T15" s="440">
        <v>1.97</v>
      </c>
      <c r="U15" s="454">
        <f t="shared" si="0"/>
        <v>6</v>
      </c>
      <c r="V15" s="84"/>
      <c r="W15" s="455">
        <f t="shared" si="1"/>
        <v>6</v>
      </c>
      <c r="X15" s="456">
        <f t="shared" si="2"/>
        <v>21.3197969543147</v>
      </c>
      <c r="Y15" t="s">
        <v>30</v>
      </c>
    </row>
    <row r="16" s="425" customFormat="1" ht="50.1" customHeight="1" spans="2:25">
      <c r="B16" s="59" t="s">
        <v>512</v>
      </c>
      <c r="C16" s="59" t="s">
        <v>485</v>
      </c>
      <c r="D16" s="60" t="s">
        <v>513</v>
      </c>
      <c r="E16" s="66"/>
      <c r="F16" s="67" t="s">
        <v>16</v>
      </c>
      <c r="G16" s="67" t="s">
        <v>514</v>
      </c>
      <c r="H16" s="67" t="s">
        <v>492</v>
      </c>
      <c r="I16" s="111" t="s">
        <v>489</v>
      </c>
      <c r="J16" s="67" t="s">
        <v>515</v>
      </c>
      <c r="K16" s="67">
        <v>1380</v>
      </c>
      <c r="L16" s="441"/>
      <c r="M16" s="441"/>
      <c r="N16" s="67"/>
      <c r="O16" s="67">
        <v>100</v>
      </c>
      <c r="P16" s="442"/>
      <c r="Q16" s="442">
        <v>7</v>
      </c>
      <c r="R16" s="442">
        <v>24</v>
      </c>
      <c r="S16" s="442">
        <v>41</v>
      </c>
      <c r="T16" s="442">
        <v>1.97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516</v>
      </c>
      <c r="H17" s="62" t="s">
        <v>495</v>
      </c>
      <c r="I17" s="97" t="s">
        <v>489</v>
      </c>
      <c r="J17" s="62" t="s">
        <v>517</v>
      </c>
      <c r="K17" s="62">
        <v>1380</v>
      </c>
      <c r="L17" s="437"/>
      <c r="M17" s="437"/>
      <c r="N17" s="62"/>
      <c r="O17" s="62">
        <v>100</v>
      </c>
      <c r="P17" s="438"/>
      <c r="Q17" s="438">
        <v>16</v>
      </c>
      <c r="R17" s="438">
        <v>35</v>
      </c>
      <c r="S17" s="438">
        <v>56</v>
      </c>
      <c r="T17" s="438">
        <v>3.22</v>
      </c>
      <c r="U17" s="452">
        <f t="shared" si="0"/>
        <v>0</v>
      </c>
      <c r="V17" s="82"/>
      <c r="W17" s="452">
        <f t="shared" si="1"/>
        <v>0</v>
      </c>
      <c r="X17" s="453">
        <f t="shared" si="2"/>
        <v>0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518</v>
      </c>
      <c r="H18" s="65" t="s">
        <v>498</v>
      </c>
      <c r="I18" s="101" t="s">
        <v>489</v>
      </c>
      <c r="J18" s="65" t="s">
        <v>519</v>
      </c>
      <c r="K18" s="65">
        <v>1380</v>
      </c>
      <c r="L18" s="439">
        <v>9</v>
      </c>
      <c r="M18" s="439"/>
      <c r="N18" s="65">
        <v>241</v>
      </c>
      <c r="O18" s="65"/>
      <c r="P18" s="440">
        <v>6</v>
      </c>
      <c r="Q18" s="440">
        <v>18</v>
      </c>
      <c r="R18" s="440">
        <v>42</v>
      </c>
      <c r="S18" s="440">
        <v>53</v>
      </c>
      <c r="T18" s="440">
        <v>4.45</v>
      </c>
      <c r="U18" s="454">
        <f t="shared" si="0"/>
        <v>9</v>
      </c>
      <c r="V18" s="84"/>
      <c r="W18" s="455">
        <f t="shared" si="1"/>
        <v>9</v>
      </c>
      <c r="X18" s="456">
        <f t="shared" si="2"/>
        <v>14.1573033707865</v>
      </c>
      <c r="Y18" t="s">
        <v>30</v>
      </c>
    </row>
    <row r="19" s="425" customFormat="1" ht="50.1" customHeight="1" spans="2:25">
      <c r="B19" s="59" t="s">
        <v>520</v>
      </c>
      <c r="C19" s="72" t="s">
        <v>521</v>
      </c>
      <c r="D19" s="73">
        <v>20052</v>
      </c>
      <c r="E19" s="74"/>
      <c r="F19" s="67" t="s">
        <v>16</v>
      </c>
      <c r="G19" s="67" t="s">
        <v>487</v>
      </c>
      <c r="H19" s="67" t="s">
        <v>522</v>
      </c>
      <c r="I19" s="112" t="s">
        <v>489</v>
      </c>
      <c r="J19" s="67" t="s">
        <v>523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524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514</v>
      </c>
      <c r="H20" s="62" t="s">
        <v>492</v>
      </c>
      <c r="I20" s="97" t="s">
        <v>489</v>
      </c>
      <c r="J20" s="62" t="s">
        <v>525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524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516</v>
      </c>
      <c r="H21" s="79" t="s">
        <v>495</v>
      </c>
      <c r="I21" s="115" t="s">
        <v>502</v>
      </c>
      <c r="J21" s="78" t="s">
        <v>526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524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518</v>
      </c>
      <c r="H22" s="65" t="s">
        <v>498</v>
      </c>
      <c r="I22" s="119" t="s">
        <v>502</v>
      </c>
      <c r="J22" s="81" t="s">
        <v>527</v>
      </c>
      <c r="K22" s="81">
        <v>1580</v>
      </c>
      <c r="L22" s="439"/>
      <c r="M22" s="439">
        <v>1</v>
      </c>
      <c r="N22" s="81">
        <v>7</v>
      </c>
      <c r="O22" s="81"/>
      <c r="P22" s="440"/>
      <c r="Q22" s="440">
        <v>2</v>
      </c>
      <c r="R22" s="440">
        <v>2</v>
      </c>
      <c r="S22" s="440">
        <v>2</v>
      </c>
      <c r="T22" s="440">
        <v>0.24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524</v>
      </c>
      <c r="Z22" s="425"/>
    </row>
    <row r="23" s="425" customFormat="1" ht="50.1" customHeight="1" spans="2:25">
      <c r="B23" s="59" t="s">
        <v>528</v>
      </c>
      <c r="C23" s="59" t="s">
        <v>521</v>
      </c>
      <c r="D23" s="60" t="s">
        <v>529</v>
      </c>
      <c r="E23" s="66"/>
      <c r="F23" s="67" t="s">
        <v>16</v>
      </c>
      <c r="G23" s="67" t="s">
        <v>514</v>
      </c>
      <c r="H23" s="67" t="s">
        <v>492</v>
      </c>
      <c r="I23" s="111" t="s">
        <v>489</v>
      </c>
      <c r="J23" s="67" t="s">
        <v>530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500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516</v>
      </c>
      <c r="H24" s="62" t="s">
        <v>495</v>
      </c>
      <c r="I24" s="97" t="s">
        <v>489</v>
      </c>
      <c r="J24" s="62" t="s">
        <v>531</v>
      </c>
      <c r="K24" s="62">
        <v>1580</v>
      </c>
      <c r="L24" s="437">
        <v>10</v>
      </c>
      <c r="M24" s="437"/>
      <c r="N24" s="62">
        <v>160</v>
      </c>
      <c r="O24" s="62"/>
      <c r="P24" s="438"/>
      <c r="Q24" s="438">
        <v>5</v>
      </c>
      <c r="R24" s="438">
        <v>13</v>
      </c>
      <c r="S24" s="438">
        <v>23</v>
      </c>
      <c r="T24" s="438">
        <v>1.16</v>
      </c>
      <c r="U24" s="452">
        <f t="shared" si="0"/>
        <v>10</v>
      </c>
      <c r="V24" s="82"/>
      <c r="W24" s="452">
        <f t="shared" si="3"/>
        <v>10</v>
      </c>
      <c r="X24" s="453">
        <f t="shared" si="4"/>
        <v>60.3448275862069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518</v>
      </c>
      <c r="H25" s="65" t="s">
        <v>498</v>
      </c>
      <c r="I25" s="110" t="s">
        <v>502</v>
      </c>
      <c r="J25" s="65" t="s">
        <v>532</v>
      </c>
      <c r="K25" s="65">
        <v>1580</v>
      </c>
      <c r="L25" s="439">
        <v>10</v>
      </c>
      <c r="M25" s="439"/>
      <c r="N25" s="65">
        <v>130</v>
      </c>
      <c r="O25" s="65"/>
      <c r="P25" s="440">
        <v>2</v>
      </c>
      <c r="Q25" s="440">
        <v>8</v>
      </c>
      <c r="R25" s="440">
        <v>18</v>
      </c>
      <c r="S25" s="440">
        <v>31</v>
      </c>
      <c r="T25" s="440">
        <v>1.97</v>
      </c>
      <c r="U25" s="454">
        <f t="shared" si="0"/>
        <v>10</v>
      </c>
      <c r="V25" s="84"/>
      <c r="W25" s="455">
        <f t="shared" si="3"/>
        <v>10</v>
      </c>
      <c r="X25" s="456">
        <f t="shared" si="4"/>
        <v>35.5329949238579</v>
      </c>
      <c r="Y25" t="s">
        <v>30</v>
      </c>
    </row>
    <row r="26" s="425" customFormat="1" ht="50.1" customHeight="1" spans="2:25">
      <c r="B26" s="59" t="s">
        <v>533</v>
      </c>
      <c r="C26" s="59" t="s">
        <v>521</v>
      </c>
      <c r="D26" s="60" t="s">
        <v>534</v>
      </c>
      <c r="E26" s="66"/>
      <c r="F26" s="67" t="s">
        <v>16</v>
      </c>
      <c r="G26" s="68" t="s">
        <v>487</v>
      </c>
      <c r="H26" s="68" t="s">
        <v>488</v>
      </c>
      <c r="I26" s="121" t="s">
        <v>502</v>
      </c>
      <c r="J26" s="67" t="s">
        <v>535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2</v>
      </c>
      <c r="V26" s="68"/>
      <c r="W26" s="461">
        <f t="shared" si="3"/>
        <v>2</v>
      </c>
      <c r="X26" s="459">
        <f t="shared" si="4"/>
        <v>700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491</v>
      </c>
      <c r="H27" s="82" t="s">
        <v>492</v>
      </c>
      <c r="I27" s="122" t="s">
        <v>502</v>
      </c>
      <c r="J27" s="62" t="s">
        <v>536</v>
      </c>
      <c r="K27" s="62">
        <v>1380</v>
      </c>
      <c r="L27" s="437">
        <v>2</v>
      </c>
      <c r="M27" s="437"/>
      <c r="N27" s="62">
        <v>1</v>
      </c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2</v>
      </c>
      <c r="V27" s="82"/>
      <c r="W27" s="463">
        <f t="shared" si="3"/>
        <v>2</v>
      </c>
      <c r="X27" s="453">
        <f t="shared" si="4"/>
        <v>36.8421052631579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494</v>
      </c>
      <c r="H28" s="83" t="s">
        <v>495</v>
      </c>
      <c r="I28" s="115" t="s">
        <v>502</v>
      </c>
      <c r="J28" s="79" t="s">
        <v>537</v>
      </c>
      <c r="K28" s="79">
        <v>1380</v>
      </c>
      <c r="L28" s="443">
        <v>3</v>
      </c>
      <c r="M28" s="443"/>
      <c r="N28" s="79">
        <v>10</v>
      </c>
      <c r="O28" s="79"/>
      <c r="P28" s="447"/>
      <c r="Q28" s="447">
        <v>3</v>
      </c>
      <c r="R28" s="447">
        <v>6</v>
      </c>
      <c r="S28" s="447">
        <v>7</v>
      </c>
      <c r="T28" s="444">
        <v>0.53</v>
      </c>
      <c r="U28" s="83">
        <f t="shared" si="0"/>
        <v>3</v>
      </c>
      <c r="V28" s="83"/>
      <c r="W28" s="465">
        <f t="shared" si="3"/>
        <v>3</v>
      </c>
      <c r="X28" s="466">
        <f t="shared" si="4"/>
        <v>39.622641509434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497</v>
      </c>
      <c r="H29" s="84" t="s">
        <v>498</v>
      </c>
      <c r="I29" s="124" t="s">
        <v>502</v>
      </c>
      <c r="J29" s="65" t="s">
        <v>538</v>
      </c>
      <c r="K29" s="65">
        <v>1380</v>
      </c>
      <c r="L29" s="439">
        <v>2</v>
      </c>
      <c r="M29" s="439"/>
      <c r="N29" s="65">
        <v>2</v>
      </c>
      <c r="O29" s="65"/>
      <c r="P29" s="448">
        <v>2</v>
      </c>
      <c r="Q29" s="448">
        <v>2</v>
      </c>
      <c r="R29" s="448">
        <v>4</v>
      </c>
      <c r="S29" s="448">
        <v>4</v>
      </c>
      <c r="T29" s="440">
        <v>0.99</v>
      </c>
      <c r="U29" s="84">
        <f t="shared" si="0"/>
        <v>2</v>
      </c>
      <c r="V29" s="84"/>
      <c r="W29" s="468">
        <f t="shared" si="3"/>
        <v>2</v>
      </c>
      <c r="X29" s="456">
        <f t="shared" si="4"/>
        <v>14.1414141414141</v>
      </c>
      <c r="Y29" t="s">
        <v>30</v>
      </c>
    </row>
    <row r="30" s="425" customFormat="1" ht="50.1" customHeight="1" spans="2:25">
      <c r="B30" s="85" t="s">
        <v>539</v>
      </c>
      <c r="C30" s="59" t="s">
        <v>485</v>
      </c>
      <c r="D30" s="60" t="s">
        <v>540</v>
      </c>
      <c r="E30" s="66"/>
      <c r="F30" s="86" t="s">
        <v>16</v>
      </c>
      <c r="G30" s="87" t="s">
        <v>487</v>
      </c>
      <c r="H30" s="87" t="s">
        <v>488</v>
      </c>
      <c r="I30" s="112" t="s">
        <v>489</v>
      </c>
      <c r="J30" s="86" t="s">
        <v>541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700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491</v>
      </c>
      <c r="H31" s="82" t="s">
        <v>492</v>
      </c>
      <c r="I31" s="97" t="s">
        <v>489</v>
      </c>
      <c r="J31" s="62" t="s">
        <v>542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2</v>
      </c>
      <c r="V31" s="82"/>
      <c r="W31" s="463">
        <f t="shared" si="3"/>
        <v>2</v>
      </c>
      <c r="X31" s="453">
        <f t="shared" si="4"/>
        <v>58.3333333333333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494</v>
      </c>
      <c r="H32" s="83" t="s">
        <v>495</v>
      </c>
      <c r="I32" s="125" t="s">
        <v>489</v>
      </c>
      <c r="J32" s="83" t="s">
        <v>543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3</v>
      </c>
      <c r="V32" s="82"/>
      <c r="W32" s="463">
        <f t="shared" si="3"/>
        <v>3</v>
      </c>
      <c r="X32" s="453">
        <f t="shared" si="4"/>
        <v>65.625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497</v>
      </c>
      <c r="H33" s="84" t="s">
        <v>498</v>
      </c>
      <c r="I33" s="125" t="s">
        <v>489</v>
      </c>
      <c r="J33" s="65" t="s">
        <v>544</v>
      </c>
      <c r="K33" s="65">
        <v>1380</v>
      </c>
      <c r="L33" s="439">
        <v>4</v>
      </c>
      <c r="M33" s="439"/>
      <c r="N33" s="65">
        <v>2</v>
      </c>
      <c r="O33" s="65"/>
      <c r="P33" s="448"/>
      <c r="Q33" s="448">
        <v>3</v>
      </c>
      <c r="R33" s="448">
        <v>10</v>
      </c>
      <c r="S33" s="448">
        <v>11</v>
      </c>
      <c r="T33" s="440">
        <v>0.73</v>
      </c>
      <c r="U33" s="84">
        <f t="shared" si="0"/>
        <v>4</v>
      </c>
      <c r="V33" s="84"/>
      <c r="W33" s="468">
        <f t="shared" si="3"/>
        <v>4</v>
      </c>
      <c r="X33" s="456">
        <f t="shared" si="4"/>
        <v>38.3561643835616</v>
      </c>
      <c r="Y33" t="s">
        <v>30</v>
      </c>
    </row>
    <row r="34" s="425" customFormat="1" ht="50.1" customHeight="1" spans="2:25">
      <c r="B34" s="88"/>
      <c r="C34" s="63"/>
      <c r="D34" s="60" t="s">
        <v>545</v>
      </c>
      <c r="E34" s="66"/>
      <c r="F34" s="67" t="s">
        <v>16</v>
      </c>
      <c r="G34" s="68" t="s">
        <v>487</v>
      </c>
      <c r="H34" s="68" t="s">
        <v>488</v>
      </c>
      <c r="I34" s="126" t="s">
        <v>489</v>
      </c>
      <c r="J34" s="67" t="s">
        <v>546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491</v>
      </c>
      <c r="H35" s="82" t="s">
        <v>492</v>
      </c>
      <c r="I35" s="127" t="s">
        <v>489</v>
      </c>
      <c r="J35" s="62" t="s">
        <v>547</v>
      </c>
      <c r="K35" s="62">
        <v>1380</v>
      </c>
      <c r="L35" s="437">
        <v>1</v>
      </c>
      <c r="M35" s="437"/>
      <c r="N35" s="62">
        <v>6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1</v>
      </c>
      <c r="V35" s="82"/>
      <c r="W35" s="463">
        <f t="shared" si="3"/>
        <v>1</v>
      </c>
      <c r="X35" s="453">
        <f t="shared" si="4"/>
        <v>15.9090909090909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494</v>
      </c>
      <c r="H36" s="83" t="s">
        <v>495</v>
      </c>
      <c r="I36" s="128" t="s">
        <v>489</v>
      </c>
      <c r="J36" s="83" t="s">
        <v>548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2</v>
      </c>
      <c r="V36" s="82"/>
      <c r="W36" s="463">
        <f t="shared" si="3"/>
        <v>2</v>
      </c>
      <c r="X36" s="453">
        <f t="shared" si="4"/>
        <v>140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497</v>
      </c>
      <c r="H37" s="84" t="s">
        <v>498</v>
      </c>
      <c r="I37" s="129" t="s">
        <v>489</v>
      </c>
      <c r="J37" s="65" t="s">
        <v>549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550</v>
      </c>
      <c r="C38" s="72" t="s">
        <v>521</v>
      </c>
      <c r="D38" s="73" t="s">
        <v>551</v>
      </c>
      <c r="E38" s="66"/>
      <c r="F38" s="67" t="s">
        <v>16</v>
      </c>
      <c r="G38" s="67" t="s">
        <v>514</v>
      </c>
      <c r="H38" s="67" t="s">
        <v>492</v>
      </c>
      <c r="I38" s="86" t="s">
        <v>489</v>
      </c>
      <c r="J38" s="67" t="s">
        <v>552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524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516</v>
      </c>
      <c r="H39" s="62" t="s">
        <v>495</v>
      </c>
      <c r="I39" s="62" t="s">
        <v>489</v>
      </c>
      <c r="J39" s="62" t="s">
        <v>553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524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518</v>
      </c>
      <c r="H40" s="65" t="s">
        <v>498</v>
      </c>
      <c r="I40" s="79" t="s">
        <v>489</v>
      </c>
      <c r="J40" s="65" t="s">
        <v>554</v>
      </c>
      <c r="K40" s="65">
        <v>1380</v>
      </c>
      <c r="L40" s="439"/>
      <c r="M40" s="439">
        <v>2</v>
      </c>
      <c r="N40" s="65">
        <v>3</v>
      </c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524</v>
      </c>
    </row>
    <row r="41" s="425" customFormat="1" ht="50.1" customHeight="1" spans="2:25">
      <c r="B41" s="59" t="s">
        <v>555</v>
      </c>
      <c r="C41" s="59" t="s">
        <v>485</v>
      </c>
      <c r="D41" s="60" t="s">
        <v>556</v>
      </c>
      <c r="E41" s="66"/>
      <c r="F41" s="68" t="s">
        <v>16</v>
      </c>
      <c r="G41" s="68" t="s">
        <v>487</v>
      </c>
      <c r="H41" s="68" t="s">
        <v>488</v>
      </c>
      <c r="I41" s="68" t="s">
        <v>489</v>
      </c>
      <c r="J41" s="67" t="s">
        <v>557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3</v>
      </c>
      <c r="V41" s="68"/>
      <c r="W41" s="461">
        <f t="shared" si="3"/>
        <v>3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491</v>
      </c>
      <c r="H42" s="82" t="s">
        <v>492</v>
      </c>
      <c r="I42" s="82" t="s">
        <v>489</v>
      </c>
      <c r="J42" s="62" t="s">
        <v>558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2</v>
      </c>
      <c r="R42" s="446">
        <v>3</v>
      </c>
      <c r="S42" s="446">
        <v>3</v>
      </c>
      <c r="T42" s="438">
        <v>0.29</v>
      </c>
      <c r="U42" s="82">
        <f t="shared" si="0"/>
        <v>3</v>
      </c>
      <c r="V42" s="82"/>
      <c r="W42" s="463">
        <f t="shared" si="3"/>
        <v>3</v>
      </c>
      <c r="X42" s="453">
        <f t="shared" si="4"/>
        <v>72.4137931034483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494</v>
      </c>
      <c r="H43" s="83" t="s">
        <v>495</v>
      </c>
      <c r="I43" s="83" t="s">
        <v>489</v>
      </c>
      <c r="J43" s="83" t="s">
        <v>559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2</v>
      </c>
      <c r="S43" s="447">
        <v>2</v>
      </c>
      <c r="T43" s="444">
        <v>0.17</v>
      </c>
      <c r="U43" s="82">
        <f t="shared" si="0"/>
        <v>2</v>
      </c>
      <c r="V43" s="82"/>
      <c r="W43" s="463">
        <f t="shared" si="3"/>
        <v>2</v>
      </c>
      <c r="X43" s="453">
        <f t="shared" si="4"/>
        <v>82.3529411764706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497</v>
      </c>
      <c r="H44" s="84" t="s">
        <v>498</v>
      </c>
      <c r="I44" s="84" t="s">
        <v>489</v>
      </c>
      <c r="J44" s="65" t="s">
        <v>560</v>
      </c>
      <c r="K44" s="65">
        <v>1280</v>
      </c>
      <c r="L44" s="439">
        <v>1</v>
      </c>
      <c r="M44" s="439"/>
      <c r="N44" s="65">
        <v>4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0.74</v>
      </c>
      <c r="U44" s="84">
        <f t="shared" si="0"/>
        <v>1</v>
      </c>
      <c r="V44" s="84"/>
      <c r="W44" s="468">
        <f t="shared" si="3"/>
        <v>1</v>
      </c>
      <c r="X44" s="456">
        <f t="shared" si="4"/>
        <v>9.45945945945946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487</v>
      </c>
      <c r="H45" s="68" t="s">
        <v>488</v>
      </c>
      <c r="I45" s="68" t="s">
        <v>489</v>
      </c>
      <c r="J45" s="67" t="s">
        <v>561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3</v>
      </c>
      <c r="V45" s="68"/>
      <c r="W45" s="461">
        <f t="shared" si="3"/>
        <v>3</v>
      </c>
      <c r="X45" s="459">
        <f t="shared" si="4"/>
        <v>95.4545454545455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491</v>
      </c>
      <c r="H46" s="82" t="s">
        <v>492</v>
      </c>
      <c r="I46" s="82" t="s">
        <v>489</v>
      </c>
      <c r="J46" s="62" t="s">
        <v>562</v>
      </c>
      <c r="K46" s="62">
        <v>1280</v>
      </c>
      <c r="L46" s="437">
        <v>4</v>
      </c>
      <c r="M46" s="437"/>
      <c r="N46" s="62">
        <v>18</v>
      </c>
      <c r="O46" s="62"/>
      <c r="P46" s="446"/>
      <c r="Q46" s="446">
        <v>4</v>
      </c>
      <c r="R46" s="446">
        <v>7</v>
      </c>
      <c r="S46" s="446">
        <v>8</v>
      </c>
      <c r="T46" s="438">
        <v>0.65</v>
      </c>
      <c r="U46" s="82">
        <f t="shared" si="0"/>
        <v>4</v>
      </c>
      <c r="V46" s="82"/>
      <c r="W46" s="463">
        <f t="shared" si="3"/>
        <v>4</v>
      </c>
      <c r="X46" s="453">
        <f t="shared" si="4"/>
        <v>43.0769230769231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494</v>
      </c>
      <c r="H47" s="83" t="s">
        <v>495</v>
      </c>
      <c r="I47" s="83" t="s">
        <v>489</v>
      </c>
      <c r="J47" s="83" t="s">
        <v>563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4</v>
      </c>
      <c r="T47" s="444">
        <v>0.06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497</v>
      </c>
      <c r="H48" s="84" t="s">
        <v>498</v>
      </c>
      <c r="I48" s="84" t="s">
        <v>489</v>
      </c>
      <c r="J48" s="65" t="s">
        <v>564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30</v>
      </c>
    </row>
    <row r="49" s="425" customFormat="1" ht="50.1" customHeight="1" spans="2:25">
      <c r="B49" s="59" t="s">
        <v>565</v>
      </c>
      <c r="C49" s="59" t="s">
        <v>485</v>
      </c>
      <c r="D49" s="60" t="s">
        <v>566</v>
      </c>
      <c r="E49" s="66"/>
      <c r="F49" s="68" t="s">
        <v>16</v>
      </c>
      <c r="G49" s="68" t="s">
        <v>487</v>
      </c>
      <c r="H49" s="68" t="s">
        <v>488</v>
      </c>
      <c r="I49" s="87" t="s">
        <v>489</v>
      </c>
      <c r="J49" s="67" t="s">
        <v>567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2</v>
      </c>
      <c r="R49" s="445">
        <v>2</v>
      </c>
      <c r="S49" s="445">
        <v>2</v>
      </c>
      <c r="T49" s="442">
        <v>0.24</v>
      </c>
      <c r="U49" s="68">
        <f t="shared" si="0"/>
        <v>2</v>
      </c>
      <c r="V49" s="68"/>
      <c r="W49" s="461">
        <f t="shared" si="3"/>
        <v>2</v>
      </c>
      <c r="X49" s="459">
        <f t="shared" si="4"/>
        <v>58.3333333333333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491</v>
      </c>
      <c r="H50" s="82" t="s">
        <v>492</v>
      </c>
      <c r="I50" s="82" t="s">
        <v>489</v>
      </c>
      <c r="J50" s="62" t="s">
        <v>568</v>
      </c>
      <c r="K50" s="62">
        <v>1380</v>
      </c>
      <c r="L50" s="437">
        <v>4</v>
      </c>
      <c r="M50" s="437"/>
      <c r="N50" s="62">
        <v>8</v>
      </c>
      <c r="O50" s="62"/>
      <c r="P50" s="446"/>
      <c r="Q50" s="446">
        <v>5</v>
      </c>
      <c r="R50" s="446">
        <v>6</v>
      </c>
      <c r="S50" s="446">
        <v>7</v>
      </c>
      <c r="T50" s="438">
        <v>0.67</v>
      </c>
      <c r="U50" s="82">
        <f t="shared" si="0"/>
        <v>4</v>
      </c>
      <c r="V50" s="82"/>
      <c r="W50" s="463">
        <f t="shared" si="3"/>
        <v>4</v>
      </c>
      <c r="X50" s="453">
        <f t="shared" si="4"/>
        <v>41.7910447761194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494</v>
      </c>
      <c r="H51" s="83" t="s">
        <v>495</v>
      </c>
      <c r="I51" s="83" t="s">
        <v>489</v>
      </c>
      <c r="J51" s="83" t="s">
        <v>569</v>
      </c>
      <c r="K51" s="79">
        <v>1380</v>
      </c>
      <c r="L51" s="443">
        <v>3</v>
      </c>
      <c r="M51" s="443"/>
      <c r="N51" s="79">
        <v>4</v>
      </c>
      <c r="O51" s="79"/>
      <c r="P51" s="447"/>
      <c r="Q51" s="447">
        <v>4</v>
      </c>
      <c r="R51" s="447">
        <v>4</v>
      </c>
      <c r="S51" s="447">
        <v>6</v>
      </c>
      <c r="T51" s="444">
        <v>0.51</v>
      </c>
      <c r="U51" s="82">
        <f t="shared" si="0"/>
        <v>3</v>
      </c>
      <c r="V51" s="82"/>
      <c r="W51" s="463">
        <f t="shared" si="3"/>
        <v>3</v>
      </c>
      <c r="X51" s="453">
        <f t="shared" si="4"/>
        <v>41.1764705882353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497</v>
      </c>
      <c r="H52" s="84" t="s">
        <v>498</v>
      </c>
      <c r="I52" s="84" t="s">
        <v>489</v>
      </c>
      <c r="J52" s="65" t="s">
        <v>570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571</v>
      </c>
      <c r="C53" s="72" t="s">
        <v>521</v>
      </c>
      <c r="D53" s="73">
        <v>19020</v>
      </c>
      <c r="E53" s="66"/>
      <c r="F53" s="67" t="s">
        <v>16</v>
      </c>
      <c r="G53" s="67" t="s">
        <v>487</v>
      </c>
      <c r="H53" s="67" t="s">
        <v>522</v>
      </c>
      <c r="I53" s="86" t="s">
        <v>489</v>
      </c>
      <c r="J53" s="67" t="s">
        <v>572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524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514</v>
      </c>
      <c r="H54" s="62" t="s">
        <v>492</v>
      </c>
      <c r="I54" s="62" t="s">
        <v>489</v>
      </c>
      <c r="J54" s="62" t="s">
        <v>573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524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516</v>
      </c>
      <c r="H55" s="79" t="s">
        <v>495</v>
      </c>
      <c r="I55" s="115" t="s">
        <v>502</v>
      </c>
      <c r="J55" s="79" t="s">
        <v>574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524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518</v>
      </c>
      <c r="H56" s="65" t="s">
        <v>498</v>
      </c>
      <c r="I56" s="119" t="s">
        <v>502</v>
      </c>
      <c r="J56" s="65" t="s">
        <v>575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524</v>
      </c>
    </row>
    <row r="57" s="425" customFormat="1" ht="50.1" customHeight="1" spans="2:25">
      <c r="B57" s="59" t="s">
        <v>576</v>
      </c>
      <c r="C57" s="72" t="s">
        <v>521</v>
      </c>
      <c r="D57" s="73" t="s">
        <v>577</v>
      </c>
      <c r="E57" s="66"/>
      <c r="F57" s="67" t="s">
        <v>16</v>
      </c>
      <c r="G57" s="67" t="s">
        <v>487</v>
      </c>
      <c r="H57" s="67" t="s">
        <v>522</v>
      </c>
      <c r="I57" s="67" t="s">
        <v>489</v>
      </c>
      <c r="J57" s="67" t="s">
        <v>578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524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514</v>
      </c>
      <c r="H58" s="62" t="s">
        <v>492</v>
      </c>
      <c r="I58" s="62" t="s">
        <v>489</v>
      </c>
      <c r="J58" s="62" t="s">
        <v>579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524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516</v>
      </c>
      <c r="H59" s="79" t="s">
        <v>495</v>
      </c>
      <c r="I59" s="115" t="s">
        <v>502</v>
      </c>
      <c r="J59" s="79" t="s">
        <v>580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524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518</v>
      </c>
      <c r="H60" s="65" t="s">
        <v>498</v>
      </c>
      <c r="I60" s="119" t="s">
        <v>502</v>
      </c>
      <c r="J60" s="65" t="s">
        <v>581</v>
      </c>
      <c r="K60" s="65">
        <v>1380</v>
      </c>
      <c r="L60" s="439"/>
      <c r="M60" s="439">
        <v>2</v>
      </c>
      <c r="N60" s="65">
        <v>12</v>
      </c>
      <c r="O60" s="65"/>
      <c r="P60" s="440">
        <v>1</v>
      </c>
      <c r="Q60" s="440">
        <v>1</v>
      </c>
      <c r="R60" s="440">
        <v>1</v>
      </c>
      <c r="S60" s="440">
        <v>1</v>
      </c>
      <c r="T60" s="440">
        <v>0.27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524</v>
      </c>
    </row>
    <row r="61" s="425" customFormat="1" ht="50.1" customHeight="1" spans="2:25">
      <c r="B61" s="59" t="s">
        <v>582</v>
      </c>
      <c r="C61" s="59" t="s">
        <v>485</v>
      </c>
      <c r="D61" s="60" t="s">
        <v>583</v>
      </c>
      <c r="E61" s="66"/>
      <c r="F61" s="93" t="s">
        <v>16</v>
      </c>
      <c r="G61" s="93" t="s">
        <v>514</v>
      </c>
      <c r="H61" s="93" t="s">
        <v>492</v>
      </c>
      <c r="I61" s="138" t="s">
        <v>489</v>
      </c>
      <c r="J61" s="86" t="s">
        <v>584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524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516</v>
      </c>
      <c r="H62" s="94" t="s">
        <v>495</v>
      </c>
      <c r="I62" s="142" t="s">
        <v>489</v>
      </c>
      <c r="J62" s="62" t="s">
        <v>585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524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518</v>
      </c>
      <c r="H63" s="81" t="s">
        <v>498</v>
      </c>
      <c r="I63" s="143" t="s">
        <v>489</v>
      </c>
      <c r="J63" s="65" t="s">
        <v>586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524</v>
      </c>
    </row>
    <row r="64" s="425" customFormat="1" ht="50.1" customHeight="1" spans="2:25">
      <c r="B64" s="59" t="s">
        <v>587</v>
      </c>
      <c r="C64" s="59" t="s">
        <v>485</v>
      </c>
      <c r="D64" s="60" t="s">
        <v>588</v>
      </c>
      <c r="E64" s="66"/>
      <c r="F64" s="95" t="s">
        <v>16</v>
      </c>
      <c r="G64" s="95" t="s">
        <v>514</v>
      </c>
      <c r="H64" s="95" t="s">
        <v>492</v>
      </c>
      <c r="I64" s="95" t="s">
        <v>489</v>
      </c>
      <c r="J64" s="67" t="s">
        <v>589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524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516</v>
      </c>
      <c r="H65" s="94" t="s">
        <v>495</v>
      </c>
      <c r="I65" s="94" t="s">
        <v>489</v>
      </c>
      <c r="J65" s="62" t="s">
        <v>590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524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518</v>
      </c>
      <c r="H66" s="81" t="s">
        <v>498</v>
      </c>
      <c r="I66" s="81" t="s">
        <v>489</v>
      </c>
      <c r="J66" s="65" t="s">
        <v>591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524</v>
      </c>
    </row>
    <row r="67" s="425" customFormat="1" ht="50.1" customHeight="1" spans="2:25">
      <c r="B67" s="59" t="s">
        <v>592</v>
      </c>
      <c r="C67" s="59" t="s">
        <v>485</v>
      </c>
      <c r="D67" s="60" t="s">
        <v>593</v>
      </c>
      <c r="E67" s="66"/>
      <c r="F67" s="95" t="s">
        <v>16</v>
      </c>
      <c r="G67" s="95" t="s">
        <v>514</v>
      </c>
      <c r="H67" s="95" t="s">
        <v>492</v>
      </c>
      <c r="I67" s="93" t="s">
        <v>489</v>
      </c>
      <c r="J67" s="67" t="s">
        <v>594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516</v>
      </c>
      <c r="H68" s="94" t="s">
        <v>495</v>
      </c>
      <c r="I68" s="94" t="s">
        <v>489</v>
      </c>
      <c r="J68" s="62" t="s">
        <v>595</v>
      </c>
      <c r="K68" s="62">
        <v>1380</v>
      </c>
      <c r="L68" s="437"/>
      <c r="M68" s="437"/>
      <c r="N68" s="62">
        <v>29</v>
      </c>
      <c r="O68" s="62"/>
      <c r="P68" s="446"/>
      <c r="Q68" s="446"/>
      <c r="R68" s="446">
        <v>1</v>
      </c>
      <c r="S68" s="446">
        <v>3</v>
      </c>
      <c r="T68" s="438">
        <v>0.08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518</v>
      </c>
      <c r="H69" s="81" t="s">
        <v>498</v>
      </c>
      <c r="I69" s="78" t="s">
        <v>489</v>
      </c>
      <c r="J69" s="65" t="s">
        <v>596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3</v>
      </c>
      <c r="V69" s="84"/>
      <c r="W69" s="65">
        <f t="shared" si="5"/>
        <v>3</v>
      </c>
      <c r="X69" s="456">
        <f t="shared" si="6"/>
        <v>175</v>
      </c>
      <c r="Y69" t="s">
        <v>30</v>
      </c>
    </row>
    <row r="70" s="425" customFormat="1" ht="50.1" customHeight="1" spans="2:25">
      <c r="B70" s="59" t="s">
        <v>597</v>
      </c>
      <c r="C70" s="59" t="s">
        <v>485</v>
      </c>
      <c r="D70" s="60" t="s">
        <v>598</v>
      </c>
      <c r="E70" s="66"/>
      <c r="F70" s="95" t="s">
        <v>16</v>
      </c>
      <c r="G70" s="95" t="s">
        <v>599</v>
      </c>
      <c r="H70" s="95" t="s">
        <v>600</v>
      </c>
      <c r="I70" s="144" t="s">
        <v>489</v>
      </c>
      <c r="J70" s="67" t="s">
        <v>601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5</v>
      </c>
      <c r="V70" s="68"/>
      <c r="W70" s="458">
        <f t="shared" si="5"/>
        <v>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487</v>
      </c>
      <c r="H71" s="94" t="s">
        <v>488</v>
      </c>
      <c r="I71" s="189" t="s">
        <v>489</v>
      </c>
      <c r="J71" s="62" t="s">
        <v>602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0.69</v>
      </c>
      <c r="U71" s="452">
        <f t="shared" si="11"/>
        <v>4</v>
      </c>
      <c r="V71" s="82"/>
      <c r="W71" s="452">
        <f t="shared" si="5"/>
        <v>4</v>
      </c>
      <c r="X71" s="453">
        <f t="shared" si="6"/>
        <v>40.5797101449275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514</v>
      </c>
      <c r="H72" s="94" t="s">
        <v>492</v>
      </c>
      <c r="I72" s="189" t="s">
        <v>489</v>
      </c>
      <c r="J72" s="62" t="s">
        <v>603</v>
      </c>
      <c r="K72" s="62">
        <v>1680</v>
      </c>
      <c r="L72" s="437">
        <v>4</v>
      </c>
      <c r="M72" s="437"/>
      <c r="N72" s="62">
        <v>9</v>
      </c>
      <c r="O72" s="62"/>
      <c r="P72" s="438">
        <v>1</v>
      </c>
      <c r="Q72" s="438">
        <v>4</v>
      </c>
      <c r="R72" s="438">
        <v>5</v>
      </c>
      <c r="S72" s="438">
        <v>8</v>
      </c>
      <c r="T72" s="438">
        <v>0.73</v>
      </c>
      <c r="U72" s="452">
        <f t="shared" si="11"/>
        <v>4</v>
      </c>
      <c r="V72" s="82"/>
      <c r="W72" s="452">
        <f t="shared" si="5"/>
        <v>4</v>
      </c>
      <c r="X72" s="453">
        <f t="shared" si="6"/>
        <v>38.3561643835616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516</v>
      </c>
      <c r="H73" s="94" t="s">
        <v>604</v>
      </c>
      <c r="I73" s="202" t="s">
        <v>502</v>
      </c>
      <c r="J73" s="62" t="s">
        <v>605</v>
      </c>
      <c r="K73" s="62">
        <v>1680</v>
      </c>
      <c r="L73" s="437">
        <v>2</v>
      </c>
      <c r="M73" s="437"/>
      <c r="N73" s="62">
        <v>17</v>
      </c>
      <c r="O73" s="62"/>
      <c r="P73" s="438">
        <v>2</v>
      </c>
      <c r="Q73" s="438">
        <v>4</v>
      </c>
      <c r="R73" s="438">
        <v>9</v>
      </c>
      <c r="S73" s="438">
        <v>11</v>
      </c>
      <c r="T73" s="438">
        <v>1.07</v>
      </c>
      <c r="U73" s="452">
        <f t="shared" si="11"/>
        <v>2</v>
      </c>
      <c r="V73" s="82"/>
      <c r="W73" s="452">
        <f t="shared" si="5"/>
        <v>2</v>
      </c>
      <c r="X73" s="453">
        <f t="shared" si="6"/>
        <v>13.0841121495327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518</v>
      </c>
      <c r="H74" s="81" t="s">
        <v>606</v>
      </c>
      <c r="I74" s="203" t="s">
        <v>502</v>
      </c>
      <c r="J74" s="65" t="s">
        <v>607</v>
      </c>
      <c r="K74" s="65">
        <v>1680</v>
      </c>
      <c r="L74" s="439">
        <v>3</v>
      </c>
      <c r="M74" s="439"/>
      <c r="N74" s="65">
        <v>13</v>
      </c>
      <c r="O74" s="65"/>
      <c r="P74" s="440">
        <v>1</v>
      </c>
      <c r="Q74" s="440">
        <v>5</v>
      </c>
      <c r="R74" s="440">
        <v>7</v>
      </c>
      <c r="S74" s="440">
        <v>9</v>
      </c>
      <c r="T74" s="440">
        <v>0.89</v>
      </c>
      <c r="U74" s="454">
        <f t="shared" si="11"/>
        <v>3</v>
      </c>
      <c r="V74" s="84"/>
      <c r="W74" s="455">
        <f t="shared" si="5"/>
        <v>3</v>
      </c>
      <c r="X74" s="456">
        <f t="shared" si="6"/>
        <v>23.5955056179775</v>
      </c>
      <c r="Y74" t="s">
        <v>30</v>
      </c>
    </row>
    <row r="75" s="427" customFormat="1" ht="50.1" customHeight="1" spans="2:26">
      <c r="B75" s="59" t="s">
        <v>608</v>
      </c>
      <c r="C75" s="59" t="s">
        <v>485</v>
      </c>
      <c r="D75" s="60" t="s">
        <v>609</v>
      </c>
      <c r="E75" s="66"/>
      <c r="F75" s="157" t="s">
        <v>16</v>
      </c>
      <c r="G75" s="157" t="s">
        <v>487</v>
      </c>
      <c r="H75" s="157" t="s">
        <v>488</v>
      </c>
      <c r="I75" s="161" t="s">
        <v>489</v>
      </c>
      <c r="J75" s="67" t="s">
        <v>610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491</v>
      </c>
      <c r="H76" s="158" t="s">
        <v>492</v>
      </c>
      <c r="I76" s="158" t="s">
        <v>489</v>
      </c>
      <c r="J76" s="62" t="s">
        <v>611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494</v>
      </c>
      <c r="H77" s="159" t="s">
        <v>495</v>
      </c>
      <c r="I77" s="159" t="s">
        <v>489</v>
      </c>
      <c r="J77" s="83" t="s">
        <v>612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497</v>
      </c>
      <c r="H78" s="160" t="s">
        <v>498</v>
      </c>
      <c r="I78" s="160" t="s">
        <v>489</v>
      </c>
      <c r="J78" s="65" t="s">
        <v>613</v>
      </c>
      <c r="K78" s="65">
        <v>1280</v>
      </c>
      <c r="L78" s="439">
        <v>4</v>
      </c>
      <c r="M78" s="439"/>
      <c r="N78" s="65">
        <v>5</v>
      </c>
      <c r="O78" s="65"/>
      <c r="P78" s="476">
        <v>1</v>
      </c>
      <c r="Q78" s="476">
        <v>1</v>
      </c>
      <c r="R78" s="476">
        <v>3</v>
      </c>
      <c r="S78" s="476">
        <v>3</v>
      </c>
      <c r="T78" s="485">
        <v>0.37</v>
      </c>
      <c r="U78" s="84">
        <f t="shared" si="11"/>
        <v>4</v>
      </c>
      <c r="V78" s="84"/>
      <c r="W78" s="468">
        <f t="shared" si="5"/>
        <v>4</v>
      </c>
      <c r="X78" s="456">
        <f t="shared" si="6"/>
        <v>75.6756756756757</v>
      </c>
      <c r="Y78" t="s">
        <v>30</v>
      </c>
    </row>
    <row r="79" s="425" customFormat="1" ht="50.1" customHeight="1" spans="2:25">
      <c r="B79" s="63"/>
      <c r="C79" s="63"/>
      <c r="D79" s="60" t="s">
        <v>614</v>
      </c>
      <c r="E79" s="66"/>
      <c r="F79" s="161" t="s">
        <v>16</v>
      </c>
      <c r="G79" s="161" t="s">
        <v>487</v>
      </c>
      <c r="H79" s="161" t="s">
        <v>488</v>
      </c>
      <c r="I79" s="161" t="s">
        <v>489</v>
      </c>
      <c r="J79" s="86" t="s">
        <v>615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491</v>
      </c>
      <c r="H80" s="158" t="s">
        <v>492</v>
      </c>
      <c r="I80" s="158" t="s">
        <v>489</v>
      </c>
      <c r="J80" s="478" t="s">
        <v>616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494</v>
      </c>
      <c r="H81" s="159" t="s">
        <v>495</v>
      </c>
      <c r="I81" s="159" t="s">
        <v>489</v>
      </c>
      <c r="J81" s="479" t="s">
        <v>617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300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497</v>
      </c>
      <c r="H82" s="160" t="s">
        <v>498</v>
      </c>
      <c r="I82" s="159" t="s">
        <v>489</v>
      </c>
      <c r="J82" s="65" t="s">
        <v>618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619</v>
      </c>
      <c r="C83" s="72" t="s">
        <v>521</v>
      </c>
      <c r="D83" s="73">
        <v>19021</v>
      </c>
      <c r="E83" s="66"/>
      <c r="F83" s="95" t="s">
        <v>16</v>
      </c>
      <c r="G83" s="95" t="s">
        <v>487</v>
      </c>
      <c r="H83" s="95" t="s">
        <v>522</v>
      </c>
      <c r="I83" s="213" t="s">
        <v>489</v>
      </c>
      <c r="J83" s="67" t="s">
        <v>620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280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514</v>
      </c>
      <c r="H84" s="94" t="s">
        <v>492</v>
      </c>
      <c r="I84" s="142" t="s">
        <v>489</v>
      </c>
      <c r="J84" s="62" t="s">
        <v>621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>
        <v>2</v>
      </c>
      <c r="R84" s="482">
        <v>2</v>
      </c>
      <c r="S84" s="482">
        <v>4</v>
      </c>
      <c r="T84" s="482">
        <v>0.27</v>
      </c>
      <c r="U84" s="462">
        <f t="shared" si="11"/>
        <v>1</v>
      </c>
      <c r="V84" s="82"/>
      <c r="W84" s="463">
        <f t="shared" si="5"/>
        <v>1</v>
      </c>
      <c r="X84" s="453">
        <f t="shared" si="6"/>
        <v>25.9259259259259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516</v>
      </c>
      <c r="H85" s="78" t="s">
        <v>495</v>
      </c>
      <c r="I85" s="214" t="s">
        <v>502</v>
      </c>
      <c r="J85" s="480" t="s">
        <v>622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518</v>
      </c>
      <c r="H86" s="81" t="s">
        <v>498</v>
      </c>
      <c r="I86" s="216" t="s">
        <v>502</v>
      </c>
      <c r="J86" s="484" t="s">
        <v>623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624</v>
      </c>
      <c r="C87" s="59" t="s">
        <v>521</v>
      </c>
      <c r="D87" s="60" t="s">
        <v>625</v>
      </c>
      <c r="E87" s="66"/>
      <c r="F87" s="95" t="s">
        <v>16</v>
      </c>
      <c r="G87" s="95" t="s">
        <v>514</v>
      </c>
      <c r="H87" s="95" t="s">
        <v>492</v>
      </c>
      <c r="I87" s="217" t="s">
        <v>502</v>
      </c>
      <c r="J87" s="67" t="s">
        <v>626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516</v>
      </c>
      <c r="H88" s="94" t="s">
        <v>495</v>
      </c>
      <c r="I88" s="202" t="s">
        <v>502</v>
      </c>
      <c r="J88" s="62" t="s">
        <v>627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2</v>
      </c>
      <c r="R88" s="482">
        <v>8</v>
      </c>
      <c r="S88" s="482">
        <v>14</v>
      </c>
      <c r="T88" s="482">
        <v>0.64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76.5625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518</v>
      </c>
      <c r="H89" s="81" t="s">
        <v>498</v>
      </c>
      <c r="I89" s="203" t="s">
        <v>502</v>
      </c>
      <c r="J89" s="65" t="s">
        <v>628</v>
      </c>
      <c r="K89" s="65">
        <v>1480</v>
      </c>
      <c r="L89" s="439">
        <v>3</v>
      </c>
      <c r="M89" s="439"/>
      <c r="N89" s="65">
        <v>118</v>
      </c>
      <c r="O89" s="65"/>
      <c r="P89" s="485"/>
      <c r="Q89" s="485">
        <v>2</v>
      </c>
      <c r="R89" s="485">
        <v>5</v>
      </c>
      <c r="S89" s="485">
        <v>10</v>
      </c>
      <c r="T89" s="485">
        <v>0.47</v>
      </c>
      <c r="U89" s="454">
        <f t="shared" si="11"/>
        <v>3</v>
      </c>
      <c r="V89" s="84"/>
      <c r="W89" s="455">
        <f t="shared" si="13"/>
        <v>3</v>
      </c>
      <c r="X89" s="456">
        <f t="shared" si="12"/>
        <v>44.6808510638298</v>
      </c>
      <c r="Y89" t="s">
        <v>30</v>
      </c>
    </row>
    <row r="90" s="425" customFormat="1" ht="50.1" customHeight="1" spans="2:25">
      <c r="B90" s="59" t="s">
        <v>629</v>
      </c>
      <c r="C90" s="59" t="s">
        <v>521</v>
      </c>
      <c r="D90" s="60" t="s">
        <v>630</v>
      </c>
      <c r="E90" s="66"/>
      <c r="F90" s="95" t="s">
        <v>16</v>
      </c>
      <c r="G90" s="95" t="s">
        <v>514</v>
      </c>
      <c r="H90" s="95" t="s">
        <v>492</v>
      </c>
      <c r="I90" s="486" t="s">
        <v>502</v>
      </c>
      <c r="J90" s="67" t="s">
        <v>631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524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516</v>
      </c>
      <c r="H91" s="94" t="s">
        <v>495</v>
      </c>
      <c r="I91" s="487" t="s">
        <v>502</v>
      </c>
      <c r="J91" s="62" t="s">
        <v>632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524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518</v>
      </c>
      <c r="H92" s="81" t="s">
        <v>498</v>
      </c>
      <c r="I92" s="214" t="s">
        <v>502</v>
      </c>
      <c r="J92" s="65" t="s">
        <v>633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524</v>
      </c>
    </row>
    <row r="93" s="427" customFormat="1" ht="50.1" customHeight="1" spans="2:26">
      <c r="B93" s="59" t="s">
        <v>634</v>
      </c>
      <c r="C93" s="59" t="s">
        <v>521</v>
      </c>
      <c r="D93" s="162" t="s">
        <v>635</v>
      </c>
      <c r="E93" s="163"/>
      <c r="F93" s="95" t="s">
        <v>16</v>
      </c>
      <c r="G93" s="95" t="s">
        <v>487</v>
      </c>
      <c r="H93" s="95" t="s">
        <v>492</v>
      </c>
      <c r="I93" s="488" t="s">
        <v>502</v>
      </c>
      <c r="J93" s="67" t="s">
        <v>636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524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491</v>
      </c>
      <c r="H94" s="158" t="s">
        <v>492</v>
      </c>
      <c r="I94" s="489" t="s">
        <v>502</v>
      </c>
      <c r="J94" s="62" t="s">
        <v>637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/>
      <c r="R94" s="446">
        <v>1</v>
      </c>
      <c r="S94" s="446">
        <v>2</v>
      </c>
      <c r="T94" s="438">
        <v>0.07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524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494</v>
      </c>
      <c r="H95" s="159" t="s">
        <v>495</v>
      </c>
      <c r="I95" s="490" t="s">
        <v>502</v>
      </c>
      <c r="J95" s="79" t="s">
        <v>638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497</v>
      </c>
      <c r="H96" s="81" t="s">
        <v>498</v>
      </c>
      <c r="I96" s="216" t="s">
        <v>502</v>
      </c>
      <c r="J96" s="65" t="s">
        <v>639</v>
      </c>
      <c r="K96" s="65">
        <v>1380</v>
      </c>
      <c r="L96" s="439"/>
      <c r="M96" s="439">
        <v>2</v>
      </c>
      <c r="N96" s="65">
        <v>15</v>
      </c>
      <c r="O96" s="65"/>
      <c r="P96" s="448">
        <v>1</v>
      </c>
      <c r="Q96" s="448">
        <v>1</v>
      </c>
      <c r="R96" s="448">
        <v>3</v>
      </c>
      <c r="S96" s="448">
        <v>3</v>
      </c>
      <c r="T96" s="440">
        <v>0.37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524</v>
      </c>
    </row>
    <row r="97" s="425" customFormat="1" ht="50.1" customHeight="1" spans="2:25">
      <c r="B97" s="59" t="s">
        <v>640</v>
      </c>
      <c r="C97" s="59" t="s">
        <v>521</v>
      </c>
      <c r="D97" s="166" t="s">
        <v>641</v>
      </c>
      <c r="E97" s="66"/>
      <c r="F97" s="95" t="s">
        <v>16</v>
      </c>
      <c r="G97" s="95" t="s">
        <v>514</v>
      </c>
      <c r="H97" s="95" t="s">
        <v>492</v>
      </c>
      <c r="I97" s="225" t="s">
        <v>502</v>
      </c>
      <c r="J97" s="67" t="s">
        <v>642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524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516</v>
      </c>
      <c r="H98" s="94" t="s">
        <v>495</v>
      </c>
      <c r="I98" s="202" t="s">
        <v>502</v>
      </c>
      <c r="J98" s="62" t="s">
        <v>643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524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518</v>
      </c>
      <c r="H99" s="81" t="s">
        <v>498</v>
      </c>
      <c r="I99" s="226" t="s">
        <v>502</v>
      </c>
      <c r="J99" s="65" t="s">
        <v>644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524</v>
      </c>
    </row>
    <row r="100" s="425" customFormat="1" ht="50.1" customHeight="1" spans="2:25">
      <c r="B100" s="59" t="s">
        <v>645</v>
      </c>
      <c r="C100" s="173" t="s">
        <v>521</v>
      </c>
      <c r="D100" s="174" t="s">
        <v>646</v>
      </c>
      <c r="E100" s="66"/>
      <c r="F100" s="95" t="s">
        <v>16</v>
      </c>
      <c r="G100" s="95" t="s">
        <v>514</v>
      </c>
      <c r="H100" s="95" t="s">
        <v>492</v>
      </c>
      <c r="I100" s="488" t="s">
        <v>502</v>
      </c>
      <c r="J100" s="67" t="s">
        <v>647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524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516</v>
      </c>
      <c r="H101" s="94" t="s">
        <v>495</v>
      </c>
      <c r="I101" s="487" t="s">
        <v>502</v>
      </c>
      <c r="J101" s="62" t="s">
        <v>648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524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518</v>
      </c>
      <c r="H102" s="81" t="s">
        <v>498</v>
      </c>
      <c r="I102" s="216" t="s">
        <v>502</v>
      </c>
      <c r="J102" s="491" t="s">
        <v>649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524</v>
      </c>
    </row>
    <row r="103" s="425" customFormat="1" ht="50.1" customHeight="1" spans="2:25">
      <c r="B103" s="59" t="s">
        <v>650</v>
      </c>
      <c r="C103" s="173" t="s">
        <v>521</v>
      </c>
      <c r="D103" s="174" t="s">
        <v>651</v>
      </c>
      <c r="E103" s="66"/>
      <c r="F103" s="95" t="s">
        <v>16</v>
      </c>
      <c r="G103" s="95" t="s">
        <v>652</v>
      </c>
      <c r="H103" s="95" t="s">
        <v>488</v>
      </c>
      <c r="I103" s="227" t="s">
        <v>489</v>
      </c>
      <c r="J103" s="67" t="s">
        <v>653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524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654</v>
      </c>
      <c r="H104" s="94" t="s">
        <v>492</v>
      </c>
      <c r="I104" s="189" t="s">
        <v>489</v>
      </c>
      <c r="J104" s="62" t="s">
        <v>655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  <c r="Y104" t="s">
        <v>524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656</v>
      </c>
      <c r="H105" s="81" t="s">
        <v>495</v>
      </c>
      <c r="I105" s="228" t="s">
        <v>489</v>
      </c>
      <c r="J105" s="491" t="s">
        <v>657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658</v>
      </c>
      <c r="C106" s="173" t="s">
        <v>521</v>
      </c>
      <c r="D106" s="174" t="s">
        <v>659</v>
      </c>
      <c r="E106" s="66"/>
      <c r="F106" s="95" t="s">
        <v>16</v>
      </c>
      <c r="G106" s="95" t="s">
        <v>599</v>
      </c>
      <c r="H106" s="95" t="s">
        <v>600</v>
      </c>
      <c r="I106" s="144" t="s">
        <v>489</v>
      </c>
      <c r="J106" s="67" t="s">
        <v>660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524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652</v>
      </c>
      <c r="H107" s="94" t="s">
        <v>488</v>
      </c>
      <c r="I107" s="189" t="s">
        <v>489</v>
      </c>
      <c r="J107" s="62" t="s">
        <v>661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524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662</v>
      </c>
      <c r="H108" s="81" t="s">
        <v>492</v>
      </c>
      <c r="I108" s="190" t="s">
        <v>489</v>
      </c>
      <c r="J108" s="484" t="s">
        <v>663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524</v>
      </c>
    </row>
    <row r="109" s="425" customFormat="1" ht="50.1" customHeight="1" spans="2:25">
      <c r="B109" s="59" t="s">
        <v>664</v>
      </c>
      <c r="C109" s="177" t="s">
        <v>521</v>
      </c>
      <c r="D109" s="162" t="s">
        <v>665</v>
      </c>
      <c r="E109" s="178"/>
      <c r="F109" s="95" t="s">
        <v>16</v>
      </c>
      <c r="G109" s="95" t="s">
        <v>514</v>
      </c>
      <c r="H109" s="95" t="s">
        <v>492</v>
      </c>
      <c r="I109" s="486" t="s">
        <v>502</v>
      </c>
      <c r="J109" s="67" t="s">
        <v>666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524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516</v>
      </c>
      <c r="H110" s="94" t="s">
        <v>495</v>
      </c>
      <c r="I110" s="487" t="s">
        <v>502</v>
      </c>
      <c r="J110" s="62" t="s">
        <v>667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524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518</v>
      </c>
      <c r="H111" s="81" t="s">
        <v>498</v>
      </c>
      <c r="I111" s="214" t="s">
        <v>502</v>
      </c>
      <c r="J111" s="65" t="s">
        <v>668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524</v>
      </c>
    </row>
    <row r="112" s="425" customFormat="1" ht="50.1" customHeight="1" spans="2:25">
      <c r="B112" s="63"/>
      <c r="C112" s="59" t="s">
        <v>521</v>
      </c>
      <c r="D112" s="162" t="s">
        <v>669</v>
      </c>
      <c r="E112" s="412"/>
      <c r="F112" s="95" t="s">
        <v>16</v>
      </c>
      <c r="G112" s="95" t="s">
        <v>514</v>
      </c>
      <c r="H112" s="95" t="s">
        <v>492</v>
      </c>
      <c r="I112" s="488" t="s">
        <v>502</v>
      </c>
      <c r="J112" s="67" t="s">
        <v>670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524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516</v>
      </c>
      <c r="H113" s="94" t="s">
        <v>495</v>
      </c>
      <c r="I113" s="487" t="s">
        <v>502</v>
      </c>
      <c r="J113" s="62" t="s">
        <v>671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524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518</v>
      </c>
      <c r="H114" s="81" t="s">
        <v>498</v>
      </c>
      <c r="I114" s="216" t="s">
        <v>502</v>
      </c>
      <c r="J114" s="65" t="s">
        <v>672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524</v>
      </c>
    </row>
    <row r="115" s="425" customFormat="1" ht="50.1" customHeight="1" spans="2:25">
      <c r="B115" s="59" t="s">
        <v>673</v>
      </c>
      <c r="C115" s="177" t="s">
        <v>521</v>
      </c>
      <c r="D115" s="162" t="s">
        <v>674</v>
      </c>
      <c r="E115" s="167"/>
      <c r="F115" s="95" t="s">
        <v>16</v>
      </c>
      <c r="G115" s="67" t="s">
        <v>675</v>
      </c>
      <c r="H115" s="67" t="s">
        <v>676</v>
      </c>
      <c r="I115" s="95" t="s">
        <v>489</v>
      </c>
      <c r="J115" s="67" t="s">
        <v>677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524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678</v>
      </c>
      <c r="H116" s="62" t="s">
        <v>492</v>
      </c>
      <c r="I116" s="94" t="s">
        <v>489</v>
      </c>
      <c r="J116" s="62" t="s">
        <v>679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680</v>
      </c>
      <c r="H117" s="65" t="s">
        <v>681</v>
      </c>
      <c r="I117" s="214" t="s">
        <v>502</v>
      </c>
      <c r="J117" s="65" t="s">
        <v>682</v>
      </c>
      <c r="K117" s="65">
        <v>1380</v>
      </c>
      <c r="L117" s="439"/>
      <c r="M117" s="439">
        <v>1</v>
      </c>
      <c r="N117" s="65">
        <v>12</v>
      </c>
      <c r="O117" s="65"/>
      <c r="P117" s="448">
        <v>1</v>
      </c>
      <c r="Q117" s="448">
        <v>1</v>
      </c>
      <c r="R117" s="448">
        <v>1</v>
      </c>
      <c r="S117" s="448">
        <v>1</v>
      </c>
      <c r="T117" s="440">
        <v>0.27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524</v>
      </c>
    </row>
    <row r="118" s="425" customFormat="1" ht="50.1" customHeight="1" spans="2:25">
      <c r="B118" s="59" t="s">
        <v>683</v>
      </c>
      <c r="C118" s="59" t="s">
        <v>521</v>
      </c>
      <c r="D118" s="60" t="s">
        <v>318</v>
      </c>
      <c r="E118" s="414"/>
      <c r="F118" s="95" t="s">
        <v>16</v>
      </c>
      <c r="G118" s="67" t="s">
        <v>684</v>
      </c>
      <c r="H118" s="67" t="s">
        <v>488</v>
      </c>
      <c r="I118" s="93" t="s">
        <v>489</v>
      </c>
      <c r="J118" s="67" t="s">
        <v>685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686</v>
      </c>
      <c r="H119" s="62" t="s">
        <v>492</v>
      </c>
      <c r="I119" s="487" t="s">
        <v>502</v>
      </c>
      <c r="J119" s="62" t="s">
        <v>687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688</v>
      </c>
      <c r="H120" s="62" t="s">
        <v>495</v>
      </c>
      <c r="I120" s="487" t="s">
        <v>502</v>
      </c>
      <c r="J120" s="62" t="s">
        <v>689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3</v>
      </c>
      <c r="V120" s="82"/>
      <c r="W120" s="62">
        <f t="shared" si="14"/>
        <v>3</v>
      </c>
      <c r="X120" s="453">
        <f t="shared" si="15"/>
        <v>175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690</v>
      </c>
      <c r="H121" s="65" t="s">
        <v>498</v>
      </c>
      <c r="I121" s="214" t="s">
        <v>502</v>
      </c>
      <c r="J121" s="65" t="s">
        <v>691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521</v>
      </c>
      <c r="D122" s="60" t="s">
        <v>326</v>
      </c>
      <c r="E122" s="66"/>
      <c r="F122" s="95" t="s">
        <v>16</v>
      </c>
      <c r="G122" s="67" t="s">
        <v>684</v>
      </c>
      <c r="H122" s="67" t="s">
        <v>488</v>
      </c>
      <c r="I122" s="95" t="s">
        <v>489</v>
      </c>
      <c r="J122" s="67" t="s">
        <v>692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686</v>
      </c>
      <c r="H123" s="62" t="s">
        <v>492</v>
      </c>
      <c r="I123" s="487" t="s">
        <v>502</v>
      </c>
      <c r="J123" s="62" t="s">
        <v>693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</v>
      </c>
      <c r="V123" s="82"/>
      <c r="W123" s="62">
        <f t="shared" si="14"/>
        <v>1</v>
      </c>
      <c r="X123" s="453">
        <f t="shared" si="15"/>
        <v>58.3333333333333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688</v>
      </c>
      <c r="H124" s="62" t="s">
        <v>495</v>
      </c>
      <c r="I124" s="487" t="s">
        <v>502</v>
      </c>
      <c r="J124" s="62" t="s">
        <v>694</v>
      </c>
      <c r="K124" s="62">
        <v>1580</v>
      </c>
      <c r="L124" s="437">
        <v>2</v>
      </c>
      <c r="M124" s="437"/>
      <c r="N124" s="62">
        <v>8</v>
      </c>
      <c r="O124" s="62"/>
      <c r="P124" s="446"/>
      <c r="Q124" s="446">
        <v>2</v>
      </c>
      <c r="R124" s="446">
        <v>2</v>
      </c>
      <c r="S124" s="446">
        <v>2</v>
      </c>
      <c r="T124" s="438">
        <v>0.24</v>
      </c>
      <c r="U124" s="82">
        <f>IF($A$1="补货",L124+N124+O124,L124)</f>
        <v>2</v>
      </c>
      <c r="V124" s="82"/>
      <c r="W124" s="62">
        <f t="shared" si="14"/>
        <v>2</v>
      </c>
      <c r="X124" s="453">
        <f t="shared" si="15"/>
        <v>58.3333333333333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690</v>
      </c>
      <c r="H125" s="65" t="s">
        <v>498</v>
      </c>
      <c r="I125" s="216" t="s">
        <v>502</v>
      </c>
      <c r="J125" s="65" t="s">
        <v>695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696</v>
      </c>
      <c r="C126" s="59" t="s">
        <v>521</v>
      </c>
      <c r="D126" s="415" t="s">
        <v>697</v>
      </c>
      <c r="E126" s="66"/>
      <c r="F126" s="95" t="s">
        <v>16</v>
      </c>
      <c r="G126" s="67" t="s">
        <v>686</v>
      </c>
      <c r="H126" s="67" t="s">
        <v>492</v>
      </c>
      <c r="I126" s="488" t="s">
        <v>502</v>
      </c>
      <c r="J126" s="67" t="s">
        <v>698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524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699</v>
      </c>
      <c r="H127" s="62" t="s">
        <v>604</v>
      </c>
      <c r="I127" s="487" t="s">
        <v>502</v>
      </c>
      <c r="J127" s="62" t="s">
        <v>700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524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701</v>
      </c>
      <c r="H128" s="65" t="s">
        <v>606</v>
      </c>
      <c r="I128" s="216" t="s">
        <v>502</v>
      </c>
      <c r="J128" s="65" t="s">
        <v>702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524</v>
      </c>
    </row>
    <row r="129" s="56" customFormat="1" ht="50.1" customHeight="1" spans="2:26">
      <c r="B129" s="59" t="s">
        <v>703</v>
      </c>
      <c r="C129" s="59" t="s">
        <v>485</v>
      </c>
      <c r="D129" s="162" t="s">
        <v>704</v>
      </c>
      <c r="E129" s="242"/>
      <c r="F129" s="67" t="s">
        <v>16</v>
      </c>
      <c r="G129" s="67" t="s">
        <v>684</v>
      </c>
      <c r="H129" s="233" t="s">
        <v>488</v>
      </c>
      <c r="I129" s="262" t="s">
        <v>489</v>
      </c>
      <c r="J129" s="67" t="s">
        <v>705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5</v>
      </c>
      <c r="V129" s="68"/>
      <c r="W129" s="458">
        <f t="shared" ref="W129:W136" si="17">U129+V129</f>
        <v>5</v>
      </c>
      <c r="X129" s="459">
        <f t="shared" ref="X129:X136" si="18">IF(T129&gt;0,W129/T129*7,"-")</f>
        <v>205.882352941176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686</v>
      </c>
      <c r="H130" s="235" t="s">
        <v>492</v>
      </c>
      <c r="I130" s="260" t="s">
        <v>489</v>
      </c>
      <c r="J130" s="62" t="s">
        <v>706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91.304347826087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707</v>
      </c>
      <c r="H131" s="235" t="s">
        <v>495</v>
      </c>
      <c r="I131" s="260" t="s">
        <v>489</v>
      </c>
      <c r="J131" s="62" t="s">
        <v>708</v>
      </c>
      <c r="K131" s="62">
        <v>1280</v>
      </c>
      <c r="L131" s="437">
        <v>4</v>
      </c>
      <c r="M131" s="437"/>
      <c r="N131" s="62">
        <v>8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4</v>
      </c>
      <c r="V131" s="82"/>
      <c r="W131" s="452">
        <f t="shared" si="17"/>
        <v>4</v>
      </c>
      <c r="X131" s="453">
        <f t="shared" si="18"/>
        <v>60.8695652173913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690</v>
      </c>
      <c r="H132" s="237" t="s">
        <v>498</v>
      </c>
      <c r="I132" s="263" t="s">
        <v>489</v>
      </c>
      <c r="J132" s="65" t="s">
        <v>709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5</v>
      </c>
      <c r="S132" s="440">
        <v>7</v>
      </c>
      <c r="T132" s="440">
        <v>0.42</v>
      </c>
      <c r="U132" s="454">
        <f t="shared" si="16"/>
        <v>5</v>
      </c>
      <c r="V132" s="84"/>
      <c r="W132" s="455">
        <f t="shared" si="17"/>
        <v>5</v>
      </c>
      <c r="X132" s="456">
        <f t="shared" si="18"/>
        <v>83.3333333333333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710</v>
      </c>
      <c r="E133" s="238"/>
      <c r="F133" s="86" t="s">
        <v>16</v>
      </c>
      <c r="G133" s="86" t="s">
        <v>684</v>
      </c>
      <c r="H133" s="239" t="s">
        <v>488</v>
      </c>
      <c r="I133" s="259" t="s">
        <v>489</v>
      </c>
      <c r="J133" s="67" t="s">
        <v>711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686</v>
      </c>
      <c r="H134" s="235" t="s">
        <v>492</v>
      </c>
      <c r="I134" s="260" t="s">
        <v>489</v>
      </c>
      <c r="J134" s="62" t="s">
        <v>712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707</v>
      </c>
      <c r="H135" s="235" t="s">
        <v>495</v>
      </c>
      <c r="I135" s="260" t="s">
        <v>489</v>
      </c>
      <c r="J135" s="62" t="s">
        <v>713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700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690</v>
      </c>
      <c r="H136" s="237" t="s">
        <v>498</v>
      </c>
      <c r="I136" s="263" t="s">
        <v>489</v>
      </c>
      <c r="J136" s="65" t="s">
        <v>714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715</v>
      </c>
      <c r="C137" s="59" t="s">
        <v>485</v>
      </c>
      <c r="D137" s="60" t="s">
        <v>716</v>
      </c>
      <c r="E137" s="247"/>
      <c r="F137" s="67" t="s">
        <v>16</v>
      </c>
      <c r="G137" s="67" t="s">
        <v>684</v>
      </c>
      <c r="H137" s="233" t="s">
        <v>488</v>
      </c>
      <c r="I137" s="262" t="s">
        <v>489</v>
      </c>
      <c r="J137" s="67" t="s">
        <v>717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540</v>
      </c>
      <c r="E138" s="248"/>
      <c r="F138" s="62" t="s">
        <v>17</v>
      </c>
      <c r="G138" s="62" t="s">
        <v>686</v>
      </c>
      <c r="H138" s="235" t="s">
        <v>492</v>
      </c>
      <c r="I138" s="260" t="s">
        <v>489</v>
      </c>
      <c r="J138" s="62" t="s">
        <v>718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707</v>
      </c>
      <c r="H139" s="235" t="s">
        <v>495</v>
      </c>
      <c r="I139" s="260" t="s">
        <v>489</v>
      </c>
      <c r="J139" s="62" t="s">
        <v>719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2</v>
      </c>
      <c r="V139" s="82"/>
      <c r="W139" s="452">
        <f t="shared" si="19"/>
        <v>2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690</v>
      </c>
      <c r="H140" s="241" t="s">
        <v>498</v>
      </c>
      <c r="I140" s="261" t="s">
        <v>489</v>
      </c>
      <c r="J140" s="65" t="s">
        <v>720</v>
      </c>
      <c r="K140" s="65">
        <v>1380</v>
      </c>
      <c r="L140" s="439"/>
      <c r="M140" s="439">
        <v>2</v>
      </c>
      <c r="N140" s="65"/>
      <c r="O140" s="65"/>
      <c r="P140" s="440"/>
      <c r="Q140" s="440">
        <v>4</v>
      </c>
      <c r="R140" s="440">
        <v>4</v>
      </c>
      <c r="S140" s="440">
        <v>6</v>
      </c>
      <c r="T140" s="440">
        <v>0.51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524</v>
      </c>
      <c r="Z140" s="425"/>
    </row>
    <row r="141" s="56" customFormat="1" ht="50.1" customHeight="1" spans="2:26">
      <c r="B141" s="63"/>
      <c r="C141" s="63"/>
      <c r="D141" s="60" t="s">
        <v>721</v>
      </c>
      <c r="E141" s="250"/>
      <c r="F141" s="67" t="s">
        <v>16</v>
      </c>
      <c r="G141" s="67" t="s">
        <v>684</v>
      </c>
      <c r="H141" s="233" t="s">
        <v>488</v>
      </c>
      <c r="I141" s="262" t="s">
        <v>489</v>
      </c>
      <c r="J141" s="67" t="s">
        <v>722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2</v>
      </c>
      <c r="V141" s="68"/>
      <c r="W141" s="458">
        <f t="shared" si="19"/>
        <v>2</v>
      </c>
      <c r="X141" s="459">
        <f t="shared" si="20"/>
        <v>116.666666666667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686</v>
      </c>
      <c r="H142" s="235" t="s">
        <v>492</v>
      </c>
      <c r="I142" s="260" t="s">
        <v>489</v>
      </c>
      <c r="J142" s="62" t="s">
        <v>723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6</v>
      </c>
      <c r="T142" s="438">
        <v>0.37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707</v>
      </c>
      <c r="H143" s="235" t="s">
        <v>495</v>
      </c>
      <c r="I143" s="260" t="s">
        <v>489</v>
      </c>
      <c r="J143" s="62" t="s">
        <v>724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2</v>
      </c>
      <c r="T143" s="438">
        <v>0.17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82.3529411764706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690</v>
      </c>
      <c r="H144" s="237" t="s">
        <v>498</v>
      </c>
      <c r="I144" s="263" t="s">
        <v>489</v>
      </c>
      <c r="J144" s="65" t="s">
        <v>725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4</v>
      </c>
      <c r="V144" s="84"/>
      <c r="W144" s="455">
        <f t="shared" si="19"/>
        <v>4</v>
      </c>
      <c r="X144" s="456">
        <f t="shared" si="20"/>
        <v>233.333333333333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684</v>
      </c>
      <c r="H145" s="239" t="s">
        <v>488</v>
      </c>
      <c r="I145" s="259" t="s">
        <v>489</v>
      </c>
      <c r="J145" s="67" t="s">
        <v>726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686</v>
      </c>
      <c r="H146" s="235" t="s">
        <v>492</v>
      </c>
      <c r="I146" s="260" t="s">
        <v>489</v>
      </c>
      <c r="J146" s="62" t="s">
        <v>727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700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707</v>
      </c>
      <c r="H147" s="235" t="s">
        <v>495</v>
      </c>
      <c r="I147" s="260" t="s">
        <v>489</v>
      </c>
      <c r="J147" s="62" t="s">
        <v>728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690</v>
      </c>
      <c r="H148" s="241" t="s">
        <v>498</v>
      </c>
      <c r="I148" s="261" t="s">
        <v>489</v>
      </c>
      <c r="J148" s="65" t="s">
        <v>729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840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730</v>
      </c>
      <c r="E149" s="247"/>
      <c r="F149" s="67" t="s">
        <v>16</v>
      </c>
      <c r="G149" s="67" t="s">
        <v>684</v>
      </c>
      <c r="H149" s="233" t="s">
        <v>488</v>
      </c>
      <c r="I149" s="256" t="s">
        <v>489</v>
      </c>
      <c r="J149" s="67" t="s">
        <v>731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686</v>
      </c>
      <c r="H150" s="235" t="s">
        <v>492</v>
      </c>
      <c r="I150" s="257" t="s">
        <v>489</v>
      </c>
      <c r="J150" s="62" t="s">
        <v>732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707</v>
      </c>
      <c r="H151" s="235" t="s">
        <v>495</v>
      </c>
      <c r="I151" s="257" t="s">
        <v>489</v>
      </c>
      <c r="J151" s="62" t="s">
        <v>733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2</v>
      </c>
      <c r="V151" s="82"/>
      <c r="W151" s="452">
        <f t="shared" si="19"/>
        <v>2</v>
      </c>
      <c r="X151" s="453">
        <f t="shared" si="20"/>
        <v>116.666666666667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690</v>
      </c>
      <c r="H152" s="237" t="s">
        <v>498</v>
      </c>
      <c r="I152" s="258" t="s">
        <v>489</v>
      </c>
      <c r="J152" s="65" t="s">
        <v>734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735</v>
      </c>
      <c r="E153" s="248"/>
      <c r="F153" s="67" t="s">
        <v>16</v>
      </c>
      <c r="G153" s="67" t="s">
        <v>684</v>
      </c>
      <c r="H153" s="233" t="s">
        <v>488</v>
      </c>
      <c r="I153" s="259" t="s">
        <v>489</v>
      </c>
      <c r="J153" s="67" t="s">
        <v>736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686</v>
      </c>
      <c r="H154" s="235" t="s">
        <v>492</v>
      </c>
      <c r="I154" s="260" t="s">
        <v>489</v>
      </c>
      <c r="J154" s="62" t="s">
        <v>737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707</v>
      </c>
      <c r="H155" s="235" t="s">
        <v>495</v>
      </c>
      <c r="I155" s="260" t="s">
        <v>489</v>
      </c>
      <c r="J155" s="62" t="s">
        <v>738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690</v>
      </c>
      <c r="H156" s="241" t="s">
        <v>498</v>
      </c>
      <c r="I156" s="261" t="s">
        <v>489</v>
      </c>
      <c r="J156" s="65" t="s">
        <v>739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5</v>
      </c>
      <c r="V156" s="84"/>
      <c r="W156" s="455">
        <f t="shared" si="19"/>
        <v>5</v>
      </c>
      <c r="X156" s="456">
        <f t="shared" si="20"/>
        <v>291.666666666667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740</v>
      </c>
      <c r="E157" s="247"/>
      <c r="F157" s="67" t="s">
        <v>16</v>
      </c>
      <c r="G157" s="67" t="s">
        <v>684</v>
      </c>
      <c r="H157" s="233" t="s">
        <v>488</v>
      </c>
      <c r="I157" s="256" t="s">
        <v>489</v>
      </c>
      <c r="J157" s="67" t="s">
        <v>741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686</v>
      </c>
      <c r="H158" s="235" t="s">
        <v>492</v>
      </c>
      <c r="I158" s="257" t="s">
        <v>489</v>
      </c>
      <c r="J158" s="62" t="s">
        <v>742</v>
      </c>
      <c r="K158" s="62">
        <v>1380</v>
      </c>
      <c r="L158" s="437"/>
      <c r="M158" s="437"/>
      <c r="N158" s="62">
        <v>11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0.76</v>
      </c>
      <c r="U158" s="452">
        <f t="shared" si="16"/>
        <v>0</v>
      </c>
      <c r="V158" s="82"/>
      <c r="W158" s="452">
        <f t="shared" si="19"/>
        <v>0</v>
      </c>
      <c r="X158" s="453">
        <f t="shared" si="20"/>
        <v>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707</v>
      </c>
      <c r="H159" s="235" t="s">
        <v>495</v>
      </c>
      <c r="I159" s="257" t="s">
        <v>489</v>
      </c>
      <c r="J159" s="62" t="s">
        <v>743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690</v>
      </c>
      <c r="H160" s="237" t="s">
        <v>498</v>
      </c>
      <c r="I160" s="258" t="s">
        <v>489</v>
      </c>
      <c r="J160" s="65" t="s">
        <v>744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745</v>
      </c>
      <c r="E161" s="248"/>
      <c r="F161" s="86" t="s">
        <v>16</v>
      </c>
      <c r="G161" s="86" t="s">
        <v>684</v>
      </c>
      <c r="H161" s="239" t="s">
        <v>488</v>
      </c>
      <c r="I161" s="259" t="s">
        <v>489</v>
      </c>
      <c r="J161" s="67" t="s">
        <v>746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686</v>
      </c>
      <c r="H162" s="235" t="s">
        <v>492</v>
      </c>
      <c r="I162" s="260" t="s">
        <v>489</v>
      </c>
      <c r="J162" s="62" t="s">
        <v>747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707</v>
      </c>
      <c r="H163" s="235" t="s">
        <v>495</v>
      </c>
      <c r="I163" s="260" t="s">
        <v>489</v>
      </c>
      <c r="J163" s="62" t="s">
        <v>748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690</v>
      </c>
      <c r="H164" s="237" t="s">
        <v>498</v>
      </c>
      <c r="I164" s="261" t="s">
        <v>489</v>
      </c>
      <c r="J164" s="65" t="s">
        <v>749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700</v>
      </c>
      <c r="Y164" t="s">
        <v>30</v>
      </c>
      <c r="Z164" s="425"/>
    </row>
    <row r="165" s="56" customFormat="1" ht="50.1" customHeight="1" spans="2:26">
      <c r="B165" s="59" t="s">
        <v>750</v>
      </c>
      <c r="C165" s="255" t="s">
        <v>485</v>
      </c>
      <c r="D165" s="60" t="s">
        <v>751</v>
      </c>
      <c r="E165" s="247"/>
      <c r="F165" s="67" t="s">
        <v>16</v>
      </c>
      <c r="G165" s="67" t="s">
        <v>684</v>
      </c>
      <c r="H165" s="233" t="s">
        <v>488</v>
      </c>
      <c r="I165" s="262" t="s">
        <v>489</v>
      </c>
      <c r="J165" s="67" t="s">
        <v>752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116.666666666667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501</v>
      </c>
      <c r="E166" s="248"/>
      <c r="F166" s="62" t="s">
        <v>17</v>
      </c>
      <c r="G166" s="62" t="s">
        <v>753</v>
      </c>
      <c r="H166" s="235" t="s">
        <v>492</v>
      </c>
      <c r="I166" s="260" t="s">
        <v>489</v>
      </c>
      <c r="J166" s="62" t="s">
        <v>754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701</v>
      </c>
      <c r="H167" s="79" t="s">
        <v>755</v>
      </c>
      <c r="I167" s="261" t="s">
        <v>489</v>
      </c>
      <c r="J167" s="65" t="s">
        <v>756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2</v>
      </c>
      <c r="V167" s="84"/>
      <c r="W167" s="455">
        <f t="shared" si="19"/>
        <v>2</v>
      </c>
      <c r="X167" s="456">
        <f t="shared" si="20"/>
        <v>116.666666666667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751</v>
      </c>
      <c r="E168" s="247"/>
      <c r="F168" s="67" t="s">
        <v>16</v>
      </c>
      <c r="G168" s="67" t="s">
        <v>684</v>
      </c>
      <c r="H168" s="233" t="s">
        <v>488</v>
      </c>
      <c r="I168" s="262" t="s">
        <v>489</v>
      </c>
      <c r="J168" s="67" t="s">
        <v>757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507</v>
      </c>
      <c r="E169" s="248"/>
      <c r="F169" s="62" t="s">
        <v>17</v>
      </c>
      <c r="G169" s="62" t="s">
        <v>753</v>
      </c>
      <c r="H169" s="235" t="s">
        <v>492</v>
      </c>
      <c r="I169" s="260" t="s">
        <v>489</v>
      </c>
      <c r="J169" s="62" t="s">
        <v>758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701</v>
      </c>
      <c r="H170" s="65" t="s">
        <v>755</v>
      </c>
      <c r="I170" s="263" t="s">
        <v>489</v>
      </c>
      <c r="J170" s="65" t="s">
        <v>759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3</v>
      </c>
      <c r="V170" s="84"/>
      <c r="W170" s="455">
        <f t="shared" si="19"/>
        <v>3</v>
      </c>
      <c r="X170" s="456">
        <f t="shared" si="20"/>
        <v>175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751</v>
      </c>
      <c r="E171" s="247"/>
      <c r="F171" s="86" t="s">
        <v>16</v>
      </c>
      <c r="G171" s="86" t="s">
        <v>684</v>
      </c>
      <c r="H171" s="239" t="s">
        <v>488</v>
      </c>
      <c r="I171" s="259" t="s">
        <v>489</v>
      </c>
      <c r="J171" s="67" t="s">
        <v>760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761</v>
      </c>
      <c r="E172" s="248"/>
      <c r="F172" s="62" t="s">
        <v>17</v>
      </c>
      <c r="G172" s="62" t="s">
        <v>753</v>
      </c>
      <c r="H172" s="235" t="s">
        <v>492</v>
      </c>
      <c r="I172" s="260" t="s">
        <v>489</v>
      </c>
      <c r="J172" s="62" t="s">
        <v>762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701</v>
      </c>
      <c r="H173" s="79" t="s">
        <v>755</v>
      </c>
      <c r="I173" s="261" t="s">
        <v>489</v>
      </c>
      <c r="J173" s="65" t="s">
        <v>763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751</v>
      </c>
      <c r="E174" s="247"/>
      <c r="F174" s="67" t="s">
        <v>16</v>
      </c>
      <c r="G174" s="67" t="s">
        <v>684</v>
      </c>
      <c r="H174" s="233" t="s">
        <v>488</v>
      </c>
      <c r="I174" s="262" t="s">
        <v>489</v>
      </c>
      <c r="J174" s="67" t="s">
        <v>764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280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765</v>
      </c>
      <c r="E175" s="248"/>
      <c r="F175" s="62" t="s">
        <v>17</v>
      </c>
      <c r="G175" s="62" t="s">
        <v>753</v>
      </c>
      <c r="H175" s="235" t="s">
        <v>492</v>
      </c>
      <c r="I175" s="260" t="s">
        <v>489</v>
      </c>
      <c r="J175" s="62" t="s">
        <v>766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701</v>
      </c>
      <c r="H176" s="79" t="s">
        <v>755</v>
      </c>
      <c r="I176" s="261" t="s">
        <v>489</v>
      </c>
      <c r="J176" s="65" t="s">
        <v>767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751</v>
      </c>
      <c r="E177" s="247"/>
      <c r="F177" s="67" t="s">
        <v>16</v>
      </c>
      <c r="G177" s="67" t="s">
        <v>684</v>
      </c>
      <c r="H177" s="233" t="s">
        <v>488</v>
      </c>
      <c r="I177" s="262" t="s">
        <v>489</v>
      </c>
      <c r="J177" s="67" t="s">
        <v>768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769</v>
      </c>
      <c r="E178" s="248"/>
      <c r="F178" s="62" t="s">
        <v>17</v>
      </c>
      <c r="G178" s="62" t="s">
        <v>753</v>
      </c>
      <c r="H178" s="235" t="s">
        <v>492</v>
      </c>
      <c r="I178" s="260" t="s">
        <v>489</v>
      </c>
      <c r="J178" s="62" t="s">
        <v>770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701</v>
      </c>
      <c r="H179" s="65" t="s">
        <v>755</v>
      </c>
      <c r="I179" s="263" t="s">
        <v>489</v>
      </c>
      <c r="J179" s="65" t="s">
        <v>771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494" t="s">
        <v>776</v>
      </c>
      <c r="J180" s="275" t="s">
        <v>777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524</v>
      </c>
      <c r="Z180" s="425"/>
    </row>
    <row r="181" s="56" customFormat="1" ht="150" customHeight="1" spans="2:26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494" t="s">
        <v>776</v>
      </c>
      <c r="J181" s="275" t="s">
        <v>779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524</v>
      </c>
      <c r="Z181" s="425"/>
    </row>
    <row r="182" s="56" customFormat="1" ht="150" customHeight="1" spans="2:26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494" t="s">
        <v>776</v>
      </c>
      <c r="J182" s="275" t="s">
        <v>782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524</v>
      </c>
      <c r="Z182" s="425"/>
    </row>
    <row r="183" ht="50.1" customHeight="1" spans="2:26">
      <c r="B183" s="59" t="s">
        <v>783</v>
      </c>
      <c r="C183" s="59" t="s">
        <v>485</v>
      </c>
      <c r="D183" s="60" t="s">
        <v>784</v>
      </c>
      <c r="E183"/>
      <c r="F183" s="67" t="s">
        <v>16</v>
      </c>
      <c r="G183" s="67" t="s">
        <v>684</v>
      </c>
      <c r="H183" s="233" t="s">
        <v>488</v>
      </c>
      <c r="I183" s="256" t="s">
        <v>489</v>
      </c>
      <c r="J183" s="67" t="s">
        <v>785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524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786</v>
      </c>
      <c r="H184" s="235" t="s">
        <v>492</v>
      </c>
      <c r="I184" s="257" t="s">
        <v>489</v>
      </c>
      <c r="J184" s="62" t="s">
        <v>787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524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788</v>
      </c>
      <c r="H185" s="235" t="s">
        <v>495</v>
      </c>
      <c r="I185" s="257" t="s">
        <v>489</v>
      </c>
      <c r="J185" s="62" t="s">
        <v>789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524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790</v>
      </c>
      <c r="H186" s="237" t="s">
        <v>498</v>
      </c>
      <c r="I186" s="258" t="s">
        <v>489</v>
      </c>
      <c r="J186" s="65" t="s">
        <v>791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524</v>
      </c>
      <c r="Z186" s="425"/>
    </row>
    <row r="187" s="56" customFormat="1" ht="150" customHeight="1" spans="2:26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180</v>
      </c>
      <c r="I187" s="275" t="s">
        <v>180</v>
      </c>
      <c r="J187" s="275" t="s">
        <v>794</v>
      </c>
      <c r="K187" s="275">
        <v>1280</v>
      </c>
      <c r="L187" s="495">
        <v>4</v>
      </c>
      <c r="M187" s="495"/>
      <c r="N187" s="275">
        <v>4</v>
      </c>
      <c r="O187" s="275"/>
      <c r="P187" s="496">
        <v>1</v>
      </c>
      <c r="Q187" s="496">
        <v>2</v>
      </c>
      <c r="R187" s="496">
        <v>11</v>
      </c>
      <c r="S187" s="496">
        <v>20</v>
      </c>
      <c r="T187" s="497">
        <v>0.99</v>
      </c>
      <c r="U187" s="498">
        <f t="shared" si="21"/>
        <v>4</v>
      </c>
      <c r="V187" s="498"/>
      <c r="W187" s="500">
        <f t="shared" si="19"/>
        <v>4</v>
      </c>
      <c r="X187" s="499">
        <f t="shared" si="20"/>
        <v>28.2828282828283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774</v>
      </c>
      <c r="G188" s="275" t="s">
        <v>775</v>
      </c>
      <c r="H188" s="275" t="s">
        <v>180</v>
      </c>
      <c r="I188" s="275" t="s">
        <v>180</v>
      </c>
      <c r="J188" s="275" t="s">
        <v>795</v>
      </c>
      <c r="K188" s="275">
        <v>1280</v>
      </c>
      <c r="L188" s="495">
        <v>4</v>
      </c>
      <c r="M188" s="495"/>
      <c r="N188" s="275">
        <v>5</v>
      </c>
      <c r="O188" s="275"/>
      <c r="P188" s="496">
        <v>1</v>
      </c>
      <c r="Q188" s="496">
        <v>4</v>
      </c>
      <c r="R188" s="496">
        <v>10</v>
      </c>
      <c r="S188" s="496">
        <v>14</v>
      </c>
      <c r="T188" s="497">
        <v>1</v>
      </c>
      <c r="U188" s="498">
        <f t="shared" si="21"/>
        <v>4</v>
      </c>
      <c r="V188" s="498"/>
      <c r="W188" s="500">
        <f t="shared" si="19"/>
        <v>4</v>
      </c>
      <c r="X188" s="499">
        <f t="shared" si="20"/>
        <v>28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180</v>
      </c>
      <c r="I189" s="275" t="s">
        <v>180</v>
      </c>
      <c r="J189" s="275" t="s">
        <v>797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3</v>
      </c>
      <c r="T189" s="497">
        <v>0.22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95.4545454545455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470</v>
      </c>
      <c r="C1" s="288" t="s">
        <v>471</v>
      </c>
    </row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13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240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16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16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16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16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16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16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16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16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16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16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16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16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16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16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16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16</v>
      </c>
      <c r="G64" s="95" t="s">
        <v>514</v>
      </c>
      <c r="H64" s="95" t="s">
        <v>492</v>
      </c>
      <c r="I64" s="95" t="s">
        <v>489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516</v>
      </c>
      <c r="H65" s="94" t="s">
        <v>495</v>
      </c>
      <c r="I65" s="94" t="s">
        <v>489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518</v>
      </c>
      <c r="H66" s="81" t="s">
        <v>498</v>
      </c>
      <c r="I66" s="81" t="s">
        <v>489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592</v>
      </c>
      <c r="C67" s="59" t="s">
        <v>485</v>
      </c>
      <c r="D67" s="60" t="s">
        <v>593</v>
      </c>
      <c r="E67" s="66"/>
      <c r="F67" s="95" t="s">
        <v>16</v>
      </c>
      <c r="G67" s="95" t="s">
        <v>514</v>
      </c>
      <c r="H67" s="95" t="s">
        <v>492</v>
      </c>
      <c r="I67" s="93" t="s">
        <v>489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516</v>
      </c>
      <c r="H68" s="94" t="s">
        <v>495</v>
      </c>
      <c r="I68" s="94" t="s">
        <v>489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518</v>
      </c>
      <c r="H69" s="81" t="s">
        <v>498</v>
      </c>
      <c r="I69" s="78" t="s">
        <v>489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16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16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16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16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16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629</v>
      </c>
      <c r="C90" s="59" t="s">
        <v>521</v>
      </c>
      <c r="D90" s="60" t="s">
        <v>630</v>
      </c>
      <c r="E90" s="66"/>
      <c r="F90" s="95" t="s">
        <v>16</v>
      </c>
      <c r="G90" s="95" t="s">
        <v>514</v>
      </c>
      <c r="H90" s="95" t="s">
        <v>492</v>
      </c>
      <c r="I90" s="93" t="s">
        <v>502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516</v>
      </c>
      <c r="H91" s="94" t="s">
        <v>495</v>
      </c>
      <c r="I91" s="94" t="s">
        <v>502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518</v>
      </c>
      <c r="H92" s="81" t="s">
        <v>498</v>
      </c>
      <c r="I92" s="78" t="s">
        <v>502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16</v>
      </c>
      <c r="G93" s="95" t="s">
        <v>487</v>
      </c>
      <c r="H93" s="95" t="s">
        <v>492</v>
      </c>
      <c r="I93" s="95" t="s">
        <v>502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491</v>
      </c>
      <c r="H94" s="158" t="s">
        <v>492</v>
      </c>
      <c r="I94" s="158" t="s">
        <v>502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494</v>
      </c>
      <c r="H95" s="159" t="s">
        <v>495</v>
      </c>
      <c r="I95" s="159" t="s">
        <v>502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497</v>
      </c>
      <c r="H96" s="81" t="s">
        <v>498</v>
      </c>
      <c r="I96" s="81" t="s">
        <v>502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16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645</v>
      </c>
      <c r="C100" s="173" t="s">
        <v>521</v>
      </c>
      <c r="D100" s="174" t="s">
        <v>646</v>
      </c>
      <c r="E100" s="66"/>
      <c r="F100" s="95" t="s">
        <v>16</v>
      </c>
      <c r="G100" s="95" t="s">
        <v>514</v>
      </c>
      <c r="H100" s="95" t="s">
        <v>492</v>
      </c>
      <c r="I100" s="95" t="s">
        <v>502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516</v>
      </c>
      <c r="H101" s="94" t="s">
        <v>495</v>
      </c>
      <c r="I101" s="94" t="s">
        <v>502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518</v>
      </c>
      <c r="H102" s="81" t="s">
        <v>498</v>
      </c>
      <c r="I102" s="81" t="s">
        <v>502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16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16</v>
      </c>
      <c r="G106" s="95" t="s">
        <v>599</v>
      </c>
      <c r="H106" s="95" t="s">
        <v>600</v>
      </c>
      <c r="I106" s="144" t="s">
        <v>489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652</v>
      </c>
      <c r="H107" s="94" t="s">
        <v>488</v>
      </c>
      <c r="I107" s="189" t="s">
        <v>489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662</v>
      </c>
      <c r="H108" s="81" t="s">
        <v>492</v>
      </c>
      <c r="I108" s="190" t="s">
        <v>489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16</v>
      </c>
      <c r="G109" s="95" t="s">
        <v>514</v>
      </c>
      <c r="H109" s="95" t="s">
        <v>492</v>
      </c>
      <c r="I109" s="93" t="s">
        <v>502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516</v>
      </c>
      <c r="H110" s="94" t="s">
        <v>495</v>
      </c>
      <c r="I110" s="94" t="s">
        <v>502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518</v>
      </c>
      <c r="H111" s="81" t="s">
        <v>498</v>
      </c>
      <c r="I111" s="78" t="s">
        <v>502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521</v>
      </c>
      <c r="D112" s="162" t="s">
        <v>669</v>
      </c>
      <c r="E112" s="412"/>
      <c r="F112" s="95" t="s">
        <v>16</v>
      </c>
      <c r="G112" s="95" t="s">
        <v>514</v>
      </c>
      <c r="H112" s="95" t="s">
        <v>492</v>
      </c>
      <c r="I112" s="95" t="s">
        <v>502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516</v>
      </c>
      <c r="H113" s="94" t="s">
        <v>495</v>
      </c>
      <c r="I113" s="94" t="s">
        <v>502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518</v>
      </c>
      <c r="H114" s="81" t="s">
        <v>498</v>
      </c>
      <c r="I114" s="81" t="s">
        <v>502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16</v>
      </c>
      <c r="G115" s="67" t="s">
        <v>675</v>
      </c>
      <c r="H115" s="67" t="s">
        <v>676</v>
      </c>
      <c r="I115" s="95" t="s">
        <v>489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678</v>
      </c>
      <c r="H116" s="62" t="s">
        <v>492</v>
      </c>
      <c r="I116" s="94" t="s">
        <v>489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680</v>
      </c>
      <c r="H117" s="65" t="s">
        <v>681</v>
      </c>
      <c r="I117" s="78" t="s">
        <v>502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683</v>
      </c>
      <c r="C118" s="59" t="s">
        <v>521</v>
      </c>
      <c r="D118" s="60" t="s">
        <v>801</v>
      </c>
      <c r="E118" s="414"/>
      <c r="F118" s="95" t="s">
        <v>16</v>
      </c>
      <c r="G118" s="67" t="s">
        <v>684</v>
      </c>
      <c r="H118" s="67" t="s">
        <v>488</v>
      </c>
      <c r="I118" s="93" t="s">
        <v>489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686</v>
      </c>
      <c r="H119" s="62" t="s">
        <v>492</v>
      </c>
      <c r="I119" s="94" t="s">
        <v>502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688</v>
      </c>
      <c r="H120" s="62" t="s">
        <v>495</v>
      </c>
      <c r="I120" s="94" t="s">
        <v>502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690</v>
      </c>
      <c r="H121" s="65" t="s">
        <v>498</v>
      </c>
      <c r="I121" s="78" t="s">
        <v>502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521</v>
      </c>
      <c r="D122" s="60" t="s">
        <v>802</v>
      </c>
      <c r="E122" s="66"/>
      <c r="F122" s="95" t="s">
        <v>16</v>
      </c>
      <c r="G122" s="67" t="s">
        <v>684</v>
      </c>
      <c r="H122" s="67" t="s">
        <v>488</v>
      </c>
      <c r="I122" s="95" t="s">
        <v>489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686</v>
      </c>
      <c r="H123" s="62" t="s">
        <v>492</v>
      </c>
      <c r="I123" s="94" t="s">
        <v>502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688</v>
      </c>
      <c r="H124" s="62" t="s">
        <v>495</v>
      </c>
      <c r="I124" s="94" t="s">
        <v>502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690</v>
      </c>
      <c r="H125" s="65" t="s">
        <v>498</v>
      </c>
      <c r="I125" s="81" t="s">
        <v>502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696</v>
      </c>
      <c r="C126" s="59" t="s">
        <v>521</v>
      </c>
      <c r="D126" s="415" t="s">
        <v>697</v>
      </c>
      <c r="E126" s="66"/>
      <c r="F126" s="95" t="s">
        <v>16</v>
      </c>
      <c r="G126" s="67" t="s">
        <v>686</v>
      </c>
      <c r="H126" s="67" t="s">
        <v>492</v>
      </c>
      <c r="I126" s="95" t="s">
        <v>502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699</v>
      </c>
      <c r="H127" s="62" t="s">
        <v>604</v>
      </c>
      <c r="I127" s="94" t="s">
        <v>502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701</v>
      </c>
      <c r="H128" s="65" t="s">
        <v>606</v>
      </c>
      <c r="I128" s="81" t="s">
        <v>502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703</v>
      </c>
      <c r="C129" s="59" t="s">
        <v>485</v>
      </c>
      <c r="D129" s="162" t="s">
        <v>704</v>
      </c>
      <c r="E129" s="242"/>
      <c r="F129" s="67" t="s">
        <v>16</v>
      </c>
      <c r="G129" s="67" t="s">
        <v>684</v>
      </c>
      <c r="H129" s="233" t="s">
        <v>488</v>
      </c>
      <c r="I129" s="262" t="s">
        <v>489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686</v>
      </c>
      <c r="H130" s="235" t="s">
        <v>492</v>
      </c>
      <c r="I130" s="260" t="s">
        <v>489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707</v>
      </c>
      <c r="H131" s="235" t="s">
        <v>495</v>
      </c>
      <c r="I131" s="260" t="s">
        <v>489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690</v>
      </c>
      <c r="H132" s="237" t="s">
        <v>498</v>
      </c>
      <c r="I132" s="263" t="s">
        <v>489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710</v>
      </c>
      <c r="E133" s="238"/>
      <c r="F133" s="86" t="s">
        <v>16</v>
      </c>
      <c r="G133" s="86" t="s">
        <v>684</v>
      </c>
      <c r="H133" s="239" t="s">
        <v>488</v>
      </c>
      <c r="I133" s="259" t="s">
        <v>489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686</v>
      </c>
      <c r="H134" s="235" t="s">
        <v>492</v>
      </c>
      <c r="I134" s="260" t="s">
        <v>489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707</v>
      </c>
      <c r="H135" s="235" t="s">
        <v>495</v>
      </c>
      <c r="I135" s="260" t="s">
        <v>489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690</v>
      </c>
      <c r="H136" s="237" t="s">
        <v>498</v>
      </c>
      <c r="I136" s="263" t="s">
        <v>489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715</v>
      </c>
      <c r="C137" s="59" t="s">
        <v>485</v>
      </c>
      <c r="D137" s="60" t="s">
        <v>716</v>
      </c>
      <c r="E137" s="247"/>
      <c r="F137" s="67" t="s">
        <v>16</v>
      </c>
      <c r="G137" s="67" t="s">
        <v>684</v>
      </c>
      <c r="H137" s="233" t="s">
        <v>488</v>
      </c>
      <c r="I137" s="262" t="s">
        <v>489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540</v>
      </c>
      <c r="E138" s="248"/>
      <c r="F138" s="62" t="s">
        <v>17</v>
      </c>
      <c r="G138" s="62" t="s">
        <v>686</v>
      </c>
      <c r="H138" s="235" t="s">
        <v>492</v>
      </c>
      <c r="I138" s="260" t="s">
        <v>489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707</v>
      </c>
      <c r="H139" s="235" t="s">
        <v>495</v>
      </c>
      <c r="I139" s="260" t="s">
        <v>489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690</v>
      </c>
      <c r="H140" s="241" t="s">
        <v>498</v>
      </c>
      <c r="I140" s="261" t="s">
        <v>489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721</v>
      </c>
      <c r="E141" s="250"/>
      <c r="F141" s="67" t="s">
        <v>16</v>
      </c>
      <c r="G141" s="67" t="s">
        <v>684</v>
      </c>
      <c r="H141" s="233" t="s">
        <v>488</v>
      </c>
      <c r="I141" s="262" t="s">
        <v>489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686</v>
      </c>
      <c r="H142" s="235" t="s">
        <v>492</v>
      </c>
      <c r="I142" s="260" t="s">
        <v>489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707</v>
      </c>
      <c r="H143" s="235" t="s">
        <v>495</v>
      </c>
      <c r="I143" s="260" t="s">
        <v>489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690</v>
      </c>
      <c r="H144" s="237" t="s">
        <v>498</v>
      </c>
      <c r="I144" s="263" t="s">
        <v>489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684</v>
      </c>
      <c r="H145" s="239" t="s">
        <v>488</v>
      </c>
      <c r="I145" s="259" t="s">
        <v>489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686</v>
      </c>
      <c r="H146" s="235" t="s">
        <v>492</v>
      </c>
      <c r="I146" s="260" t="s">
        <v>489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707</v>
      </c>
      <c r="H147" s="235" t="s">
        <v>495</v>
      </c>
      <c r="I147" s="260" t="s">
        <v>489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690</v>
      </c>
      <c r="H148" s="241" t="s">
        <v>498</v>
      </c>
      <c r="I148" s="261" t="s">
        <v>489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730</v>
      </c>
      <c r="E149" s="247"/>
      <c r="F149" s="67" t="s">
        <v>16</v>
      </c>
      <c r="G149" s="67" t="s">
        <v>684</v>
      </c>
      <c r="H149" s="233" t="s">
        <v>488</v>
      </c>
      <c r="I149" s="256" t="s">
        <v>489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686</v>
      </c>
      <c r="H150" s="235" t="s">
        <v>492</v>
      </c>
      <c r="I150" s="257" t="s">
        <v>489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707</v>
      </c>
      <c r="H151" s="235" t="s">
        <v>495</v>
      </c>
      <c r="I151" s="257" t="s">
        <v>489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690</v>
      </c>
      <c r="H152" s="237" t="s">
        <v>498</v>
      </c>
      <c r="I152" s="258" t="s">
        <v>489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735</v>
      </c>
      <c r="E153" s="248"/>
      <c r="F153" s="67" t="s">
        <v>16</v>
      </c>
      <c r="G153" s="67" t="s">
        <v>684</v>
      </c>
      <c r="H153" s="233" t="s">
        <v>488</v>
      </c>
      <c r="I153" s="259" t="s">
        <v>489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686</v>
      </c>
      <c r="H154" s="235" t="s">
        <v>492</v>
      </c>
      <c r="I154" s="260" t="s">
        <v>489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707</v>
      </c>
      <c r="H155" s="235" t="s">
        <v>495</v>
      </c>
      <c r="I155" s="260" t="s">
        <v>489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690</v>
      </c>
      <c r="H156" s="241" t="s">
        <v>498</v>
      </c>
      <c r="I156" s="261" t="s">
        <v>489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740</v>
      </c>
      <c r="E157" s="247"/>
      <c r="F157" s="67" t="s">
        <v>16</v>
      </c>
      <c r="G157" s="67" t="s">
        <v>684</v>
      </c>
      <c r="H157" s="233" t="s">
        <v>488</v>
      </c>
      <c r="I157" s="256" t="s">
        <v>489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686</v>
      </c>
      <c r="H158" s="235" t="s">
        <v>492</v>
      </c>
      <c r="I158" s="257" t="s">
        <v>489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707</v>
      </c>
      <c r="H159" s="235" t="s">
        <v>495</v>
      </c>
      <c r="I159" s="257" t="s">
        <v>489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690</v>
      </c>
      <c r="H160" s="237" t="s">
        <v>498</v>
      </c>
      <c r="I160" s="258" t="s">
        <v>489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745</v>
      </c>
      <c r="E161" s="248"/>
      <c r="F161" s="86" t="s">
        <v>16</v>
      </c>
      <c r="G161" s="86" t="s">
        <v>684</v>
      </c>
      <c r="H161" s="239" t="s">
        <v>488</v>
      </c>
      <c r="I161" s="259" t="s">
        <v>489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686</v>
      </c>
      <c r="H162" s="235" t="s">
        <v>492</v>
      </c>
      <c r="I162" s="260" t="s">
        <v>489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707</v>
      </c>
      <c r="H163" s="235" t="s">
        <v>495</v>
      </c>
      <c r="I163" s="260" t="s">
        <v>489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690</v>
      </c>
      <c r="H164" s="237" t="s">
        <v>498</v>
      </c>
      <c r="I164" s="261" t="s">
        <v>489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750</v>
      </c>
      <c r="C165" s="255" t="s">
        <v>485</v>
      </c>
      <c r="D165" s="60" t="s">
        <v>751</v>
      </c>
      <c r="E165" s="247"/>
      <c r="F165" s="67" t="s">
        <v>16</v>
      </c>
      <c r="G165" s="67" t="s">
        <v>684</v>
      </c>
      <c r="H165" s="233" t="s">
        <v>488</v>
      </c>
      <c r="I165" s="262" t="s">
        <v>489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501</v>
      </c>
      <c r="E166" s="248"/>
      <c r="F166" s="62" t="s">
        <v>17</v>
      </c>
      <c r="G166" s="62" t="s">
        <v>753</v>
      </c>
      <c r="H166" s="235" t="s">
        <v>492</v>
      </c>
      <c r="I166" s="260" t="s">
        <v>489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701</v>
      </c>
      <c r="H167" s="79" t="s">
        <v>755</v>
      </c>
      <c r="I167" s="261" t="s">
        <v>489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751</v>
      </c>
      <c r="E168" s="247"/>
      <c r="F168" s="67" t="s">
        <v>16</v>
      </c>
      <c r="G168" s="67" t="s">
        <v>684</v>
      </c>
      <c r="H168" s="233" t="s">
        <v>488</v>
      </c>
      <c r="I168" s="262" t="s">
        <v>489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507</v>
      </c>
      <c r="E169" s="248"/>
      <c r="F169" s="62" t="s">
        <v>17</v>
      </c>
      <c r="G169" s="62" t="s">
        <v>753</v>
      </c>
      <c r="H169" s="235" t="s">
        <v>492</v>
      </c>
      <c r="I169" s="260" t="s">
        <v>489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701</v>
      </c>
      <c r="H170" s="65" t="s">
        <v>755</v>
      </c>
      <c r="I170" s="263" t="s">
        <v>489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751</v>
      </c>
      <c r="E171" s="247"/>
      <c r="F171" s="86" t="s">
        <v>16</v>
      </c>
      <c r="G171" s="86" t="s">
        <v>684</v>
      </c>
      <c r="H171" s="239" t="s">
        <v>488</v>
      </c>
      <c r="I171" s="259" t="s">
        <v>489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761</v>
      </c>
      <c r="E172" s="248"/>
      <c r="F172" s="62" t="s">
        <v>17</v>
      </c>
      <c r="G172" s="62" t="s">
        <v>753</v>
      </c>
      <c r="H172" s="235" t="s">
        <v>492</v>
      </c>
      <c r="I172" s="260" t="s">
        <v>489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701</v>
      </c>
      <c r="H173" s="79" t="s">
        <v>755</v>
      </c>
      <c r="I173" s="261" t="s">
        <v>489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751</v>
      </c>
      <c r="E174" s="247"/>
      <c r="F174" s="67" t="s">
        <v>16</v>
      </c>
      <c r="G174" s="67" t="s">
        <v>684</v>
      </c>
      <c r="H174" s="233" t="s">
        <v>488</v>
      </c>
      <c r="I174" s="262" t="s">
        <v>489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765</v>
      </c>
      <c r="E175" s="248"/>
      <c r="F175" s="62" t="s">
        <v>17</v>
      </c>
      <c r="G175" s="62" t="s">
        <v>753</v>
      </c>
      <c r="H175" s="235" t="s">
        <v>492</v>
      </c>
      <c r="I175" s="260" t="s">
        <v>489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701</v>
      </c>
      <c r="H176" s="79" t="s">
        <v>755</v>
      </c>
      <c r="I176" s="261" t="s">
        <v>489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751</v>
      </c>
      <c r="E177" s="247"/>
      <c r="F177" s="67" t="s">
        <v>16</v>
      </c>
      <c r="G177" s="67" t="s">
        <v>684</v>
      </c>
      <c r="H177" s="233" t="s">
        <v>488</v>
      </c>
      <c r="I177" s="262" t="s">
        <v>489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769</v>
      </c>
      <c r="E178" s="248"/>
      <c r="F178" s="62" t="s">
        <v>17</v>
      </c>
      <c r="G178" s="62" t="s">
        <v>753</v>
      </c>
      <c r="H178" s="235" t="s">
        <v>492</v>
      </c>
      <c r="I178" s="260" t="s">
        <v>489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701</v>
      </c>
      <c r="H179" s="65" t="s">
        <v>755</v>
      </c>
      <c r="I179" s="263" t="s">
        <v>489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275" t="s">
        <v>776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275" t="s">
        <v>776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275" t="s">
        <v>776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783</v>
      </c>
      <c r="C183" s="59" t="s">
        <v>485</v>
      </c>
      <c r="D183" s="60" t="s">
        <v>784</v>
      </c>
      <c r="E183"/>
      <c r="F183" s="67" t="s">
        <v>16</v>
      </c>
      <c r="G183" s="67" t="s">
        <v>684</v>
      </c>
      <c r="H183" s="233" t="s">
        <v>488</v>
      </c>
      <c r="I183" s="256" t="s">
        <v>489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786</v>
      </c>
      <c r="H184" s="235" t="s">
        <v>492</v>
      </c>
      <c r="I184" s="257" t="s">
        <v>489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788</v>
      </c>
      <c r="H185" s="235" t="s">
        <v>495</v>
      </c>
      <c r="I185" s="257" t="s">
        <v>489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790</v>
      </c>
      <c r="H186" s="237" t="s">
        <v>498</v>
      </c>
      <c r="I186" s="258" t="s">
        <v>489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774</v>
      </c>
      <c r="G188" s="275" t="s">
        <v>775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528</v>
      </c>
    </row>
    <row r="195" spans="10:18">
      <c r="J195" s="285" t="s">
        <v>803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804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805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D79" workbookViewId="0">
      <selection activeCell="S110" sqref="S110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357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240</v>
      </c>
      <c r="T3" s="40" t="s">
        <v>10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154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8050</v>
      </c>
      <c r="V4" s="46" t="s">
        <v>524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524</v>
      </c>
    </row>
    <row r="6" customHeight="1" spans="2:22">
      <c r="B6" s="6"/>
      <c r="C6" s="7" t="s">
        <v>831</v>
      </c>
      <c r="D6" s="8" t="s">
        <v>832</v>
      </c>
      <c r="E6" s="8" t="s">
        <v>24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524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4</v>
      </c>
      <c r="K7" s="33">
        <v>13</v>
      </c>
      <c r="L7" s="33"/>
      <c r="M7" s="33">
        <v>1</v>
      </c>
      <c r="N7" s="33">
        <v>4</v>
      </c>
      <c r="O7" s="33">
        <v>4</v>
      </c>
      <c r="P7" s="33">
        <v>6</v>
      </c>
      <c r="Q7" s="43">
        <v>0.66</v>
      </c>
      <c r="R7" s="44">
        <f>IF($A$1="补货",IF(V7="FBA",I7,0)+K7+L7,IF(V7="FBA",I7,J7))</f>
        <v>4</v>
      </c>
      <c r="S7" s="45"/>
      <c r="T7" s="45">
        <f t="shared" si="0"/>
        <v>4</v>
      </c>
      <c r="U7" s="33">
        <f t="shared" si="1"/>
        <v>42.4242424242424</v>
      </c>
      <c r="V7" s="46" t="s">
        <v>524</v>
      </c>
    </row>
    <row r="8" customHeight="1" spans="2:22">
      <c r="B8" s="6"/>
      <c r="C8" s="7" t="s">
        <v>838</v>
      </c>
      <c r="D8" s="8" t="s">
        <v>839</v>
      </c>
      <c r="E8" s="8" t="s">
        <v>154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524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524</v>
      </c>
    </row>
    <row r="10" customHeight="1" spans="2:22">
      <c r="B10" s="15"/>
      <c r="C10" s="290" t="s">
        <v>845</v>
      </c>
      <c r="D10" s="291" t="s">
        <v>846</v>
      </c>
      <c r="E10" s="291" t="s">
        <v>24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524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27</v>
      </c>
      <c r="S11" s="346"/>
      <c r="T11" s="346">
        <f t="shared" si="0"/>
        <v>27</v>
      </c>
      <c r="U11" s="329" t="str">
        <f t="shared" si="1"/>
        <v>-</v>
      </c>
      <c r="V11" s="347" t="s">
        <v>524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17</v>
      </c>
      <c r="K12" s="33"/>
      <c r="L12" s="33"/>
      <c r="M12" s="33">
        <v>1</v>
      </c>
      <c r="N12" s="33">
        <v>1</v>
      </c>
      <c r="O12" s="33">
        <v>1</v>
      </c>
      <c r="P12" s="33">
        <v>1</v>
      </c>
      <c r="Q12" s="43">
        <v>0.27</v>
      </c>
      <c r="R12" s="44">
        <f>IF($A$1="补货",IF(V12="FBA",I12,0)+K12+L12,IF(V12="FBA",I12,J12))</f>
        <v>17</v>
      </c>
      <c r="S12" s="45"/>
      <c r="T12" s="45">
        <f t="shared" si="0"/>
        <v>17</v>
      </c>
      <c r="U12" s="33">
        <f t="shared" si="1"/>
        <v>440.740740740741</v>
      </c>
      <c r="V12" s="46" t="s">
        <v>524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/>
      <c r="N13" s="33">
        <v>3</v>
      </c>
      <c r="O13" s="33">
        <v>4</v>
      </c>
      <c r="P13" s="33">
        <v>4</v>
      </c>
      <c r="Q13" s="43">
        <v>0.41</v>
      </c>
      <c r="R13" s="44">
        <f>IF($A$1="补货",IF(V13="FBA",I13,0)+K13+L13,IF(V13="FBA",I13,J13))</f>
        <v>7</v>
      </c>
      <c r="S13" s="45"/>
      <c r="T13" s="45">
        <f t="shared" si="0"/>
        <v>7</v>
      </c>
      <c r="U13" s="33">
        <f t="shared" si="1"/>
        <v>119.512195121951</v>
      </c>
      <c r="V13" s="46" t="s">
        <v>524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31</v>
      </c>
      <c r="S14" s="45"/>
      <c r="T14" s="45">
        <f t="shared" si="0"/>
        <v>31</v>
      </c>
      <c r="U14" s="33">
        <f t="shared" si="1"/>
        <v>7233.33333333333</v>
      </c>
      <c r="V14" s="46" t="s">
        <v>524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20</v>
      </c>
      <c r="S15" s="45"/>
      <c r="T15" s="45">
        <f t="shared" si="0"/>
        <v>20</v>
      </c>
      <c r="U15" s="33">
        <f t="shared" si="1"/>
        <v>518.518518518518</v>
      </c>
      <c r="V15" s="46" t="s">
        <v>524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23</v>
      </c>
      <c r="S16" s="50"/>
      <c r="T16" s="50">
        <f t="shared" si="0"/>
        <v>23</v>
      </c>
      <c r="U16" s="39">
        <f t="shared" si="1"/>
        <v>947.058823529412</v>
      </c>
      <c r="V16" s="51" t="s">
        <v>524</v>
      </c>
    </row>
    <row r="17" customHeight="1" spans="2:22">
      <c r="B17" s="293"/>
      <c r="C17" s="294" t="s">
        <v>872</v>
      </c>
      <c r="D17" s="295" t="s">
        <v>873</v>
      </c>
      <c r="E17" s="295" t="s">
        <v>146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524</v>
      </c>
    </row>
    <row r="18" customHeight="1" spans="2:22">
      <c r="B18" s="299"/>
      <c r="C18" s="7" t="s">
        <v>875</v>
      </c>
      <c r="D18" s="8" t="s">
        <v>876</v>
      </c>
      <c r="E18" s="8" t="s">
        <v>146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524</v>
      </c>
    </row>
    <row r="19" customHeight="1" spans="2:22">
      <c r="B19" s="300"/>
      <c r="C19" s="301" t="s">
        <v>878</v>
      </c>
      <c r="D19" s="302" t="s">
        <v>879</v>
      </c>
      <c r="E19" s="302" t="s">
        <v>146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524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/>
      <c r="P20" s="332">
        <v>3</v>
      </c>
      <c r="Q20" s="349">
        <v>0.05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4900</v>
      </c>
      <c r="V20" s="352" t="s">
        <v>524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22</v>
      </c>
      <c r="K21" s="335"/>
      <c r="L21" s="335"/>
      <c r="M21" s="335">
        <v>1</v>
      </c>
      <c r="N21" s="335">
        <v>1</v>
      </c>
      <c r="O21" s="335">
        <v>4</v>
      </c>
      <c r="P21" s="335">
        <v>4</v>
      </c>
      <c r="Q21" s="353">
        <v>0.42</v>
      </c>
      <c r="R21" s="354">
        <f>IF($A$1="补货",IF(V21="FBA",I21,0)+K21+L21,IF(V21="FBA",I21,J21))</f>
        <v>22</v>
      </c>
      <c r="S21" s="355"/>
      <c r="T21" s="355">
        <f t="shared" si="0"/>
        <v>22</v>
      </c>
      <c r="U21" s="335">
        <f t="shared" si="1"/>
        <v>366.666666666667</v>
      </c>
      <c r="V21" s="356" t="s">
        <v>524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524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34</v>
      </c>
      <c r="S23" s="45"/>
      <c r="T23" s="45">
        <f t="shared" si="0"/>
        <v>34</v>
      </c>
      <c r="U23" s="33">
        <f t="shared" si="1"/>
        <v>1190</v>
      </c>
      <c r="V23" s="46" t="s">
        <v>524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34</v>
      </c>
      <c r="S24" s="45"/>
      <c r="T24" s="45">
        <f t="shared" si="0"/>
        <v>34</v>
      </c>
      <c r="U24" s="33">
        <f t="shared" si="1"/>
        <v>991.666666666667</v>
      </c>
      <c r="V24" s="46" t="s">
        <v>524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14</v>
      </c>
      <c r="K25" s="39"/>
      <c r="L25" s="39"/>
      <c r="M25" s="39">
        <v>3</v>
      </c>
      <c r="N25" s="39">
        <v>6</v>
      </c>
      <c r="O25" s="39">
        <v>7</v>
      </c>
      <c r="P25" s="39">
        <v>9</v>
      </c>
      <c r="Q25" s="48">
        <v>1.26</v>
      </c>
      <c r="R25" s="348">
        <f>IF($A$1="补货",IF(V25="FBA",I25,0)+K25+L25,IF(V25="FBA",I25,J25))</f>
        <v>14</v>
      </c>
      <c r="S25" s="50"/>
      <c r="T25" s="50">
        <f t="shared" si="0"/>
        <v>14</v>
      </c>
      <c r="U25" s="39">
        <f t="shared" si="1"/>
        <v>77.7777777777778</v>
      </c>
      <c r="V25" s="51" t="s">
        <v>524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524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39</v>
      </c>
      <c r="S27" s="45"/>
      <c r="T27" s="45">
        <f t="shared" si="0"/>
        <v>39</v>
      </c>
      <c r="U27" s="33" t="str">
        <f t="shared" si="1"/>
        <v>-</v>
      </c>
      <c r="V27" s="46" t="s">
        <v>524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106</v>
      </c>
      <c r="K28" s="33"/>
      <c r="L28" s="33"/>
      <c r="M28" s="33">
        <v>2</v>
      </c>
      <c r="N28" s="33">
        <v>4</v>
      </c>
      <c r="O28" s="33">
        <v>6</v>
      </c>
      <c r="P28" s="33">
        <v>10</v>
      </c>
      <c r="Q28" s="43">
        <v>0.95</v>
      </c>
      <c r="R28" s="44">
        <f>IF($A$1="补货",IF(V28="FBA",I28,0)+K28+L28,IF(V28="FBA",I28,J28))</f>
        <v>106</v>
      </c>
      <c r="S28" s="45"/>
      <c r="T28" s="45">
        <f t="shared" si="0"/>
        <v>106</v>
      </c>
      <c r="U28" s="33">
        <f t="shared" si="1"/>
        <v>781.052631578947</v>
      </c>
      <c r="V28" s="46" t="s">
        <v>524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57</v>
      </c>
      <c r="K29" s="33"/>
      <c r="L29" s="33"/>
      <c r="M29" s="33"/>
      <c r="N29" s="33">
        <v>1</v>
      </c>
      <c r="O29" s="33">
        <v>10</v>
      </c>
      <c r="P29" s="33">
        <v>14</v>
      </c>
      <c r="Q29" s="43">
        <v>0.64</v>
      </c>
      <c r="R29" s="44">
        <f>IF($A$1="补货",IF(V29="FBA",I29,0)+K29+L29,IF(V29="FBA",I29,J29))</f>
        <v>57</v>
      </c>
      <c r="S29" s="45"/>
      <c r="T29" s="45">
        <f t="shared" si="0"/>
        <v>57</v>
      </c>
      <c r="U29" s="33">
        <f t="shared" si="1"/>
        <v>623.4375</v>
      </c>
      <c r="V29" s="46" t="s">
        <v>524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524</v>
      </c>
    </row>
    <row r="31" customHeight="1" spans="2:22">
      <c r="B31" s="299"/>
      <c r="C31" s="7" t="s">
        <v>925</v>
      </c>
      <c r="D31" s="8" t="s">
        <v>926</v>
      </c>
      <c r="E31" s="8" t="s">
        <v>146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524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524</v>
      </c>
    </row>
    <row r="33" customHeight="1" spans="2:22">
      <c r="B33" s="299"/>
      <c r="C33" s="7" t="s">
        <v>932</v>
      </c>
      <c r="D33" s="8" t="s">
        <v>933</v>
      </c>
      <c r="E33" s="8" t="s">
        <v>146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524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524</v>
      </c>
    </row>
    <row r="35" customHeight="1" spans="2:22">
      <c r="B35" s="299"/>
      <c r="C35" s="7" t="s">
        <v>938</v>
      </c>
      <c r="D35" s="8" t="s">
        <v>939</v>
      </c>
      <c r="E35" s="8" t="s">
        <v>146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524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524</v>
      </c>
    </row>
    <row r="37" customHeight="1" spans="2:22">
      <c r="B37" s="300"/>
      <c r="C37" s="301" t="s">
        <v>944</v>
      </c>
      <c r="D37" s="302" t="s">
        <v>945</v>
      </c>
      <c r="E37" s="302" t="s">
        <v>146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524</v>
      </c>
    </row>
    <row r="38" customHeight="1" spans="2:22">
      <c r="B38" s="293"/>
      <c r="C38" s="294" t="s">
        <v>947</v>
      </c>
      <c r="D38" s="295" t="s">
        <v>948</v>
      </c>
      <c r="E38" s="295" t="s">
        <v>24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4</v>
      </c>
      <c r="S38" s="346"/>
      <c r="T38" s="346">
        <f t="shared" si="2"/>
        <v>4</v>
      </c>
      <c r="U38" s="329">
        <f t="shared" si="3"/>
        <v>560</v>
      </c>
      <c r="V38" s="347" t="s">
        <v>524</v>
      </c>
    </row>
    <row r="39" customHeight="1" spans="2:22">
      <c r="B39" s="299"/>
      <c r="C39" s="7" t="s">
        <v>950</v>
      </c>
      <c r="D39" s="8" t="s">
        <v>951</v>
      </c>
      <c r="E39" s="8" t="s">
        <v>146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5</v>
      </c>
      <c r="S39" s="45"/>
      <c r="T39" s="45">
        <f t="shared" si="2"/>
        <v>5</v>
      </c>
      <c r="U39" s="33" t="str">
        <f t="shared" si="3"/>
        <v>-</v>
      </c>
      <c r="V39" s="46" t="s">
        <v>524</v>
      </c>
    </row>
    <row r="40" customHeight="1" spans="2:22">
      <c r="B40" s="299"/>
      <c r="C40" s="7" t="s">
        <v>953</v>
      </c>
      <c r="D40" s="8" t="s">
        <v>954</v>
      </c>
      <c r="E40" s="8" t="s">
        <v>32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1400</v>
      </c>
      <c r="V40" s="46" t="s">
        <v>524</v>
      </c>
    </row>
    <row r="41" customHeight="1" spans="2:22">
      <c r="B41" s="299"/>
      <c r="C41" s="7" t="s">
        <v>956</v>
      </c>
      <c r="D41" s="8" t="s">
        <v>957</v>
      </c>
      <c r="E41" s="8" t="s">
        <v>24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524</v>
      </c>
    </row>
    <row r="42" customHeight="1" spans="2:22">
      <c r="B42" s="299"/>
      <c r="C42" s="7" t="s">
        <v>959</v>
      </c>
      <c r="D42" s="8" t="s">
        <v>960</v>
      </c>
      <c r="E42" s="8" t="s">
        <v>32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524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524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524</v>
      </c>
    </row>
    <row r="45" customHeight="1" spans="2:22">
      <c r="B45" s="299"/>
      <c r="C45" s="7" t="s">
        <v>969</v>
      </c>
      <c r="D45" s="8" t="s">
        <v>970</v>
      </c>
      <c r="E45" s="8" t="s">
        <v>154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524</v>
      </c>
    </row>
    <row r="46" customHeight="1" spans="2:22">
      <c r="B46" s="299"/>
      <c r="C46" s="7" t="s">
        <v>972</v>
      </c>
      <c r="D46" s="8" t="s">
        <v>973</v>
      </c>
      <c r="E46" s="8" t="s">
        <v>24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1400</v>
      </c>
      <c r="V46" s="46" t="s">
        <v>524</v>
      </c>
    </row>
    <row r="47" customHeight="1" spans="2:22">
      <c r="B47" s="299"/>
      <c r="C47" s="7" t="s">
        <v>975</v>
      </c>
      <c r="D47" s="8" t="s">
        <v>976</v>
      </c>
      <c r="E47" s="8" t="s">
        <v>146</v>
      </c>
      <c r="F47" s="9"/>
      <c r="G47" s="10" t="s">
        <v>977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2</v>
      </c>
      <c r="S47" s="45"/>
      <c r="T47" s="45">
        <f t="shared" si="2"/>
        <v>2</v>
      </c>
      <c r="U47" s="33">
        <f t="shared" si="3"/>
        <v>100</v>
      </c>
      <c r="V47" s="46" t="s">
        <v>524</v>
      </c>
    </row>
    <row r="48" customHeight="1" spans="2:22">
      <c r="B48" s="299"/>
      <c r="C48" s="7" t="s">
        <v>978</v>
      </c>
      <c r="D48" s="8" t="s">
        <v>979</v>
      </c>
      <c r="E48" s="8" t="s">
        <v>32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2</v>
      </c>
      <c r="S48" s="45"/>
      <c r="T48" s="45">
        <f t="shared" si="2"/>
        <v>2</v>
      </c>
      <c r="U48" s="33" t="str">
        <f t="shared" si="3"/>
        <v>-</v>
      </c>
      <c r="V48" s="46" t="s">
        <v>524</v>
      </c>
    </row>
    <row r="49" customHeight="1" spans="2:22">
      <c r="B49" s="299"/>
      <c r="C49" s="7" t="s">
        <v>981</v>
      </c>
      <c r="D49" s="8" t="s">
        <v>982</v>
      </c>
      <c r="E49" s="8" t="s">
        <v>154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524</v>
      </c>
    </row>
    <row r="50" customHeight="1" spans="2:22">
      <c r="B50" s="299"/>
      <c r="C50" s="7" t="s">
        <v>984</v>
      </c>
      <c r="D50" s="8" t="s">
        <v>985</v>
      </c>
      <c r="E50" s="8" t="s">
        <v>131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524</v>
      </c>
    </row>
    <row r="51" customHeight="1" spans="2:22">
      <c r="B51" s="299"/>
      <c r="C51" s="7" t="s">
        <v>987</v>
      </c>
      <c r="D51" s="8" t="s">
        <v>988</v>
      </c>
      <c r="E51" s="8" t="s">
        <v>24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524</v>
      </c>
    </row>
    <row r="52" customHeight="1" spans="2:22">
      <c r="B52" s="299"/>
      <c r="C52" s="7" t="s">
        <v>990</v>
      </c>
      <c r="D52" s="8" t="s">
        <v>991</v>
      </c>
      <c r="E52" s="8" t="s">
        <v>146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524</v>
      </c>
    </row>
    <row r="53" customHeight="1" spans="2:22">
      <c r="B53" s="299"/>
      <c r="C53" s="7" t="s">
        <v>993</v>
      </c>
      <c r="D53" s="8" t="s">
        <v>994</v>
      </c>
      <c r="E53" s="8" t="s">
        <v>32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524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524</v>
      </c>
    </row>
    <row r="55" customHeight="1" spans="2:22">
      <c r="B55" s="293"/>
      <c r="C55" s="294" t="s">
        <v>999</v>
      </c>
      <c r="D55" s="295" t="s">
        <v>1000</v>
      </c>
      <c r="E55" s="295" t="s">
        <v>24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524</v>
      </c>
    </row>
    <row r="56" customHeight="1" spans="2:22">
      <c r="B56" s="299"/>
      <c r="C56" s="7" t="s">
        <v>1002</v>
      </c>
      <c r="D56" s="8" t="s">
        <v>1003</v>
      </c>
      <c r="E56" s="8" t="s">
        <v>32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524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524</v>
      </c>
    </row>
    <row r="58" customHeight="1" spans="2:22">
      <c r="B58" s="299"/>
      <c r="C58" s="7" t="s">
        <v>1008</v>
      </c>
      <c r="D58" s="8" t="s">
        <v>1009</v>
      </c>
      <c r="E58" s="8" t="s">
        <v>24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524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524</v>
      </c>
    </row>
    <row r="60" customHeight="1" spans="2:22">
      <c r="B60" s="318"/>
      <c r="C60" s="319" t="s">
        <v>1014</v>
      </c>
      <c r="D60" s="320" t="s">
        <v>1015</v>
      </c>
      <c r="E60" s="320" t="s">
        <v>138</v>
      </c>
      <c r="F60" s="321"/>
      <c r="G60" s="322" t="s">
        <v>1016</v>
      </c>
      <c r="H60" s="323">
        <v>999</v>
      </c>
      <c r="I60" s="336">
        <v>40</v>
      </c>
      <c r="J60" s="337"/>
      <c r="K60" s="338">
        <v>157</v>
      </c>
      <c r="L60" s="338"/>
      <c r="M60" s="338">
        <v>1</v>
      </c>
      <c r="N60" s="338">
        <v>3</v>
      </c>
      <c r="O60" s="338">
        <v>4</v>
      </c>
      <c r="P60" s="338">
        <v>5</v>
      </c>
      <c r="Q60" s="357">
        <v>0.93</v>
      </c>
      <c r="R60" s="358">
        <f>IF($A$1="补货",IF(V60="FBA",I60,0)+K60+L60,IF(V60="FBA",I60,J60))</f>
        <v>40</v>
      </c>
      <c r="S60" s="359"/>
      <c r="T60" s="359">
        <f t="shared" si="2"/>
        <v>40</v>
      </c>
      <c r="U60" s="338">
        <f t="shared" si="3"/>
        <v>301.075268817204</v>
      </c>
      <c r="V60" s="360" t="s">
        <v>30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524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8</v>
      </c>
      <c r="S62" s="45"/>
      <c r="T62" s="45">
        <f t="shared" si="2"/>
        <v>8</v>
      </c>
      <c r="U62" s="33" t="str">
        <f t="shared" si="3"/>
        <v>-</v>
      </c>
      <c r="V62" s="46" t="s">
        <v>524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524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524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524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98</v>
      </c>
      <c r="S66" s="45"/>
      <c r="T66" s="45">
        <f t="shared" si="2"/>
        <v>98</v>
      </c>
      <c r="U66" s="33" t="str">
        <f t="shared" si="3"/>
        <v>-</v>
      </c>
      <c r="V66" s="46" t="s">
        <v>524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6</v>
      </c>
      <c r="S67" s="45"/>
      <c r="T67" s="45">
        <f t="shared" si="2"/>
        <v>6</v>
      </c>
      <c r="U67" s="33">
        <f t="shared" si="3"/>
        <v>350</v>
      </c>
      <c r="V67" s="46" t="s">
        <v>524</v>
      </c>
    </row>
    <row r="68" customHeight="1" spans="2:22">
      <c r="B68" s="299"/>
      <c r="C68" s="7" t="s">
        <v>1043</v>
      </c>
      <c r="D68" s="8" t="s">
        <v>1044</v>
      </c>
      <c r="E68" s="8" t="s">
        <v>146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94</v>
      </c>
      <c r="S68" s="45"/>
      <c r="T68" s="45">
        <f t="shared" si="2"/>
        <v>94</v>
      </c>
      <c r="U68" s="33">
        <f t="shared" si="3"/>
        <v>4700</v>
      </c>
      <c r="V68" s="46" t="s">
        <v>524</v>
      </c>
    </row>
    <row r="69" customHeight="1" spans="2:22">
      <c r="B69" s="299"/>
      <c r="C69" s="7" t="s">
        <v>1046</v>
      </c>
      <c r="D69" s="8" t="s">
        <v>1047</v>
      </c>
      <c r="E69" s="8" t="s">
        <v>32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1</v>
      </c>
      <c r="O69" s="33">
        <v>5</v>
      </c>
      <c r="P69" s="33">
        <v>6</v>
      </c>
      <c r="Q69" s="43">
        <v>0.34</v>
      </c>
      <c r="R69" s="44">
        <f>IF($A$1="补货",IF(V69="FBA",I69,0)+K69+L69,IF(V69="FBA",I69,J69))</f>
        <v>87</v>
      </c>
      <c r="S69" s="45"/>
      <c r="T69" s="45">
        <f t="shared" si="2"/>
        <v>87</v>
      </c>
      <c r="U69" s="33">
        <f t="shared" si="3"/>
        <v>1791.17647058824</v>
      </c>
      <c r="V69" s="46" t="s">
        <v>524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98</v>
      </c>
      <c r="S70" s="45"/>
      <c r="T70" s="45">
        <f t="shared" si="2"/>
        <v>98</v>
      </c>
      <c r="U70" s="33" t="str">
        <f t="shared" si="3"/>
        <v>-</v>
      </c>
      <c r="V70" s="46" t="s">
        <v>524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13300</v>
      </c>
      <c r="V71" s="51" t="s">
        <v>524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524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524</v>
      </c>
    </row>
    <row r="74" customHeight="1" spans="2:22">
      <c r="B74" s="299"/>
      <c r="C74" s="7" t="s">
        <v>1063</v>
      </c>
      <c r="D74" s="8" t="s">
        <v>1064</v>
      </c>
      <c r="E74" s="8" t="s">
        <v>32</v>
      </c>
      <c r="F74" s="9"/>
      <c r="G74" s="10" t="s">
        <v>1065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524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524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4340</v>
      </c>
      <c r="V76" s="347" t="s">
        <v>524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95</v>
      </c>
      <c r="S77" s="45"/>
      <c r="T77" s="45">
        <f t="shared" si="4"/>
        <v>95</v>
      </c>
      <c r="U77" s="33" t="str">
        <f t="shared" si="5"/>
        <v>-</v>
      </c>
      <c r="V77" s="46" t="s">
        <v>524</v>
      </c>
    </row>
    <row r="78" customHeight="1" spans="2:22">
      <c r="B78" s="299"/>
      <c r="C78" s="7" t="s">
        <v>1076</v>
      </c>
      <c r="D78" s="8" t="s">
        <v>1077</v>
      </c>
      <c r="E78" s="8" t="s">
        <v>146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524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94</v>
      </c>
      <c r="K79" s="33"/>
      <c r="L79" s="33"/>
      <c r="M79" s="33">
        <v>1</v>
      </c>
      <c r="N79" s="33">
        <v>1</v>
      </c>
      <c r="O79" s="33">
        <v>1</v>
      </c>
      <c r="P79" s="33">
        <v>1</v>
      </c>
      <c r="Q79" s="43">
        <v>0.27</v>
      </c>
      <c r="R79" s="44">
        <f>IF($A$1="补货",IF(V79="FBA",I79,0)+K79+L79,IF(V79="FBA",I79,J79))</f>
        <v>94</v>
      </c>
      <c r="S79" s="45"/>
      <c r="T79" s="45">
        <f t="shared" si="4"/>
        <v>94</v>
      </c>
      <c r="U79" s="33">
        <f t="shared" si="5"/>
        <v>2437.03703703704</v>
      </c>
      <c r="V79" s="46" t="s">
        <v>524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6</v>
      </c>
      <c r="K80" s="33">
        <v>50</v>
      </c>
      <c r="L80" s="33"/>
      <c r="M80" s="33">
        <v>1</v>
      </c>
      <c r="N80" s="33">
        <v>3</v>
      </c>
      <c r="O80" s="33">
        <v>3</v>
      </c>
      <c r="P80" s="33">
        <v>4</v>
      </c>
      <c r="Q80" s="43">
        <v>0.53</v>
      </c>
      <c r="R80" s="44">
        <f>IF($A$1="补货",IF(V80="FBA",I80,0)+K80+L80,IF(V80="FBA",I80,J80))</f>
        <v>6</v>
      </c>
      <c r="S80" s="45"/>
      <c r="T80" s="45">
        <f t="shared" si="4"/>
        <v>6</v>
      </c>
      <c r="U80" s="33">
        <f t="shared" si="5"/>
        <v>79.2452830188679</v>
      </c>
      <c r="V80" s="46" t="s">
        <v>524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1</v>
      </c>
      <c r="K81" s="33">
        <v>88</v>
      </c>
      <c r="L81" s="33"/>
      <c r="M81" s="33">
        <v>2</v>
      </c>
      <c r="N81" s="33">
        <v>2</v>
      </c>
      <c r="O81" s="33">
        <v>2</v>
      </c>
      <c r="P81" s="33">
        <v>2</v>
      </c>
      <c r="Q81" s="43">
        <v>0.89</v>
      </c>
      <c r="R81" s="44">
        <f>IF($A$1="补货",IF(V81="FBA",I81,0)+K81+L81,IF(V81="FBA",I81,J81))</f>
        <v>1</v>
      </c>
      <c r="S81" s="45"/>
      <c r="T81" s="45">
        <f t="shared" si="4"/>
        <v>1</v>
      </c>
      <c r="U81" s="33">
        <f t="shared" si="5"/>
        <v>7.86516853932584</v>
      </c>
      <c r="V81" s="46" t="s">
        <v>524</v>
      </c>
    </row>
    <row r="82" customHeight="1" spans="2:22">
      <c r="B82" s="299"/>
      <c r="C82" s="7" t="s">
        <v>1089</v>
      </c>
      <c r="D82" s="8" t="s">
        <v>1090</v>
      </c>
      <c r="E82" s="8" t="s">
        <v>146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400</v>
      </c>
      <c r="V82" s="46" t="s">
        <v>524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8</v>
      </c>
      <c r="S83" s="50"/>
      <c r="T83" s="50">
        <f t="shared" si="4"/>
        <v>8</v>
      </c>
      <c r="U83" s="39">
        <f t="shared" si="5"/>
        <v>400</v>
      </c>
      <c r="V83" s="51" t="s">
        <v>524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8</v>
      </c>
      <c r="S84" s="346"/>
      <c r="T84" s="346">
        <f t="shared" si="4"/>
        <v>8</v>
      </c>
      <c r="U84" s="329">
        <f t="shared" si="5"/>
        <v>207.407407407407</v>
      </c>
      <c r="V84" s="347" t="s">
        <v>524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2450</v>
      </c>
      <c r="V85" s="46" t="s">
        <v>524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3</v>
      </c>
      <c r="K86" s="33">
        <v>90</v>
      </c>
      <c r="L86" s="33"/>
      <c r="M86" s="33">
        <v>1</v>
      </c>
      <c r="N86" s="33">
        <v>1</v>
      </c>
      <c r="O86" s="33">
        <v>1</v>
      </c>
      <c r="P86" s="33">
        <v>2</v>
      </c>
      <c r="Q86" s="43">
        <v>0.29</v>
      </c>
      <c r="R86" s="44">
        <f>IF($A$1="补货",IF(V86="FBA",I86,0)+K86+L86,IF(V86="FBA",I86,J86))</f>
        <v>3</v>
      </c>
      <c r="S86" s="45"/>
      <c r="T86" s="45">
        <f t="shared" si="4"/>
        <v>3</v>
      </c>
      <c r="U86" s="33">
        <f t="shared" si="5"/>
        <v>72.4137931034483</v>
      </c>
      <c r="V86" s="46" t="s">
        <v>524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6</v>
      </c>
      <c r="S87" s="45"/>
      <c r="T87" s="45">
        <f t="shared" si="4"/>
        <v>6</v>
      </c>
      <c r="U87" s="33">
        <f t="shared" si="5"/>
        <v>155.555555555556</v>
      </c>
      <c r="V87" s="46" t="s">
        <v>524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1</v>
      </c>
      <c r="S88" s="45"/>
      <c r="T88" s="45">
        <f t="shared" si="4"/>
        <v>1</v>
      </c>
      <c r="U88" s="33" t="str">
        <f t="shared" si="5"/>
        <v>-</v>
      </c>
      <c r="V88" s="46" t="s">
        <v>524</v>
      </c>
    </row>
    <row r="89" customHeight="1" spans="2:22">
      <c r="B89" s="299"/>
      <c r="C89" s="7" t="s">
        <v>1113</v>
      </c>
      <c r="D89" s="8" t="s">
        <v>1114</v>
      </c>
      <c r="E89" s="8" t="s">
        <v>146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7</v>
      </c>
      <c r="S89" s="45"/>
      <c r="T89" s="45">
        <f t="shared" si="4"/>
        <v>7</v>
      </c>
      <c r="U89" s="33" t="str">
        <f t="shared" si="5"/>
        <v>-</v>
      </c>
      <c r="V89" s="46" t="s">
        <v>524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524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4</v>
      </c>
      <c r="K91" s="39">
        <v>55</v>
      </c>
      <c r="L91" s="39"/>
      <c r="M91" s="39">
        <v>2</v>
      </c>
      <c r="N91" s="39">
        <v>2</v>
      </c>
      <c r="O91" s="39">
        <v>2</v>
      </c>
      <c r="P91" s="39">
        <v>2</v>
      </c>
      <c r="Q91" s="48">
        <v>0.54</v>
      </c>
      <c r="R91" s="348">
        <f>IF($A$1="补货",IF(V91="FBA",I91,0)+K91+L91,IF(V91="FBA",I91,J91))</f>
        <v>4</v>
      </c>
      <c r="S91" s="50"/>
      <c r="T91" s="50">
        <f t="shared" si="4"/>
        <v>4</v>
      </c>
      <c r="U91" s="39">
        <f t="shared" si="5"/>
        <v>51.8518518518518</v>
      </c>
      <c r="V91" s="51" t="s">
        <v>524</v>
      </c>
    </row>
    <row r="92" customHeight="1" spans="2:22">
      <c r="B92" s="293"/>
      <c r="C92" s="294" t="s">
        <v>1123</v>
      </c>
      <c r="D92" s="295" t="s">
        <v>1124</v>
      </c>
      <c r="E92" s="295" t="s">
        <v>146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524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524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524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524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524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524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524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524</v>
      </c>
    </row>
    <row r="100" customHeight="1" spans="2:22">
      <c r="B100" s="299"/>
      <c r="C100" s="7" t="s">
        <v>1149</v>
      </c>
      <c r="D100" s="8" t="s">
        <v>1150</v>
      </c>
      <c r="E100" s="8" t="s">
        <v>146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524</v>
      </c>
    </row>
    <row r="101" customHeight="1" spans="2:22">
      <c r="B101" s="299"/>
      <c r="C101" s="7" t="s">
        <v>1152</v>
      </c>
      <c r="D101" s="8" t="s">
        <v>1153</v>
      </c>
      <c r="E101" s="8" t="s">
        <v>146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524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 t="str">
        <f t="shared" si="5"/>
        <v>-</v>
      </c>
      <c r="V102" s="46" t="s">
        <v>524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524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2</v>
      </c>
      <c r="J104" s="334"/>
      <c r="K104" s="335">
        <v>73</v>
      </c>
      <c r="L104" s="335"/>
      <c r="M104" s="335">
        <v>1</v>
      </c>
      <c r="N104" s="335">
        <v>1</v>
      </c>
      <c r="O104" s="335">
        <v>1</v>
      </c>
      <c r="P104" s="335">
        <v>1</v>
      </c>
      <c r="Q104" s="353">
        <v>0.27</v>
      </c>
      <c r="R104" s="354">
        <f>IF($A$1="补货",IF(V104="FBA",I104,0)+K104+L104,IF(V104="FBA",I104,J104))</f>
        <v>2</v>
      </c>
      <c r="S104" s="355"/>
      <c r="T104" s="355">
        <f t="shared" si="4"/>
        <v>2</v>
      </c>
      <c r="U104" s="335">
        <f t="shared" si="5"/>
        <v>51.8518518518518</v>
      </c>
      <c r="V104" s="356" t="s">
        <v>30</v>
      </c>
    </row>
    <row r="105" customHeight="1" spans="2:22">
      <c r="B105" s="15"/>
      <c r="C105" s="290" t="s">
        <v>1164</v>
      </c>
      <c r="D105" s="291" t="s">
        <v>1165</v>
      </c>
      <c r="E105" s="291" t="s">
        <v>146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1170</v>
      </c>
      <c r="D107" s="302" t="s">
        <v>1171</v>
      </c>
      <c r="E107" s="302" t="s">
        <v>146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>
        <v>2</v>
      </c>
      <c r="J108" s="337"/>
      <c r="K108" s="338">
        <v>15</v>
      </c>
      <c r="L108" s="338"/>
      <c r="M108" s="338">
        <v>5</v>
      </c>
      <c r="N108" s="338">
        <v>8</v>
      </c>
      <c r="O108" s="338">
        <v>20</v>
      </c>
      <c r="P108" s="338">
        <v>28</v>
      </c>
      <c r="Q108" s="357">
        <v>2.8</v>
      </c>
      <c r="R108" s="358">
        <f>IF($A$1="补货",IF(V108="FBA",I108,0)+K108+L108,IF(V108="FBA",I108,J108))</f>
        <v>2</v>
      </c>
      <c r="S108" s="359">
        <v>18</v>
      </c>
      <c r="T108" s="359">
        <f t="shared" si="4"/>
        <v>20</v>
      </c>
      <c r="U108" s="338">
        <f t="shared" si="5"/>
        <v>50</v>
      </c>
      <c r="V108" s="360" t="s">
        <v>30</v>
      </c>
    </row>
    <row r="109" customHeight="1" spans="2:22">
      <c r="B109" s="293"/>
      <c r="C109" s="294" t="s">
        <v>1176</v>
      </c>
      <c r="D109" s="295" t="s">
        <v>1177</v>
      </c>
      <c r="E109" s="295" t="s">
        <v>24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700</v>
      </c>
      <c r="V109" s="347" t="s">
        <v>524</v>
      </c>
    </row>
    <row r="110" customHeight="1" spans="2:22">
      <c r="B110" s="299"/>
      <c r="C110" s="7" t="s">
        <v>1179</v>
      </c>
      <c r="D110" s="8" t="s">
        <v>1180</v>
      </c>
      <c r="E110" s="8" t="s">
        <v>146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524</v>
      </c>
    </row>
    <row r="111" customHeight="1" spans="2:22">
      <c r="B111" s="375"/>
      <c r="C111" s="290" t="s">
        <v>1182</v>
      </c>
      <c r="D111" s="291" t="s">
        <v>1183</v>
      </c>
      <c r="E111" s="291" t="s">
        <v>139</v>
      </c>
      <c r="F111" s="18"/>
      <c r="G111" s="292" t="s">
        <v>1184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15</v>
      </c>
      <c r="S111" s="343"/>
      <c r="T111" s="343">
        <f t="shared" si="4"/>
        <v>15</v>
      </c>
      <c r="U111" s="36">
        <f t="shared" si="5"/>
        <v>750</v>
      </c>
      <c r="V111" s="47" t="s">
        <v>524</v>
      </c>
    </row>
    <row r="112" customHeight="1" spans="2:22">
      <c r="B112" s="293"/>
      <c r="C112" s="294" t="s">
        <v>1185</v>
      </c>
      <c r="D112" s="295" t="s">
        <v>1186</v>
      </c>
      <c r="E112" s="295" t="s">
        <v>154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524</v>
      </c>
    </row>
    <row r="113" customHeight="1" spans="2:22">
      <c r="B113" s="299"/>
      <c r="C113" s="7" t="s">
        <v>1188</v>
      </c>
      <c r="D113" s="8" t="s">
        <v>1189</v>
      </c>
      <c r="E113" s="8" t="s">
        <v>24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524</v>
      </c>
    </row>
    <row r="114" customHeight="1" spans="2:22">
      <c r="B114" s="300"/>
      <c r="C114" s="301" t="s">
        <v>1191</v>
      </c>
      <c r="D114" s="302" t="s">
        <v>1192</v>
      </c>
      <c r="E114" s="302" t="s">
        <v>139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 t="str">
        <f t="shared" si="5"/>
        <v>-</v>
      </c>
      <c r="V114" s="51" t="s">
        <v>524</v>
      </c>
    </row>
    <row r="115" customHeight="1" spans="2:22">
      <c r="B115" s="374"/>
      <c r="C115" s="314" t="s">
        <v>1194</v>
      </c>
      <c r="D115" s="315" t="s">
        <v>1195</v>
      </c>
      <c r="E115" s="315" t="s">
        <v>146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4</v>
      </c>
      <c r="S115" s="355"/>
      <c r="T115" s="355">
        <f t="shared" si="4"/>
        <v>4</v>
      </c>
      <c r="U115" s="335">
        <f t="shared" si="5"/>
        <v>233.333333333333</v>
      </c>
      <c r="V115" s="356" t="s">
        <v>524</v>
      </c>
    </row>
    <row r="116" customHeight="1" spans="2:22">
      <c r="B116" s="15"/>
      <c r="C116" s="290" t="s">
        <v>1197</v>
      </c>
      <c r="D116" s="291" t="s">
        <v>1198</v>
      </c>
      <c r="E116" s="291" t="s">
        <v>139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22</v>
      </c>
      <c r="S116" s="343"/>
      <c r="T116" s="343">
        <f t="shared" si="4"/>
        <v>22</v>
      </c>
      <c r="U116" s="36">
        <f t="shared" si="5"/>
        <v>3080</v>
      </c>
      <c r="V116" s="47" t="s">
        <v>524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524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524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524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2</v>
      </c>
      <c r="S120" s="45"/>
      <c r="T120" s="45">
        <f t="shared" si="4"/>
        <v>2</v>
      </c>
      <c r="U120" s="33">
        <f t="shared" si="5"/>
        <v>116.666666666667</v>
      </c>
      <c r="V120" s="46" t="s">
        <v>524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524</v>
      </c>
    </row>
    <row r="122" customHeight="1" spans="2:22">
      <c r="B122" s="374"/>
      <c r="C122" s="314" t="s">
        <v>1220</v>
      </c>
      <c r="D122" s="315" t="s">
        <v>1221</v>
      </c>
      <c r="E122" s="315" t="s">
        <v>146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524</v>
      </c>
    </row>
    <row r="123" customHeight="1" spans="2:22">
      <c r="B123" s="15"/>
      <c r="C123" s="290" t="s">
        <v>1223</v>
      </c>
      <c r="D123" s="291" t="s">
        <v>1224</v>
      </c>
      <c r="E123" s="291" t="s">
        <v>139</v>
      </c>
      <c r="F123" s="18"/>
      <c r="G123" s="292" t="s">
        <v>1225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12</v>
      </c>
      <c r="S123" s="343"/>
      <c r="T123" s="343">
        <f t="shared" si="4"/>
        <v>12</v>
      </c>
      <c r="U123" s="36">
        <f t="shared" si="5"/>
        <v>494.117647058823</v>
      </c>
      <c r="V123" s="47" t="s">
        <v>524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>
        <v>5</v>
      </c>
      <c r="J124" s="328"/>
      <c r="K124" s="329"/>
      <c r="L124" s="329"/>
      <c r="M124" s="329">
        <v>5</v>
      </c>
      <c r="N124" s="329">
        <v>11</v>
      </c>
      <c r="O124" s="329">
        <v>17</v>
      </c>
      <c r="P124" s="329">
        <v>22</v>
      </c>
      <c r="Q124" s="344">
        <v>2.46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14.2276422764228</v>
      </c>
      <c r="V124" s="347" t="s">
        <v>30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/>
      <c r="J125" s="32"/>
      <c r="K125" s="33"/>
      <c r="L125" s="33"/>
      <c r="M125" s="33">
        <v>1</v>
      </c>
      <c r="N125" s="33">
        <v>5</v>
      </c>
      <c r="O125" s="33">
        <v>12</v>
      </c>
      <c r="P125" s="33">
        <v>19</v>
      </c>
      <c r="Q125" s="43">
        <v>1.22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30</v>
      </c>
    </row>
    <row r="126" customHeight="1" spans="2:22">
      <c r="B126" s="299"/>
      <c r="C126" s="7" t="s">
        <v>1234</v>
      </c>
      <c r="D126" s="8" t="s">
        <v>1235</v>
      </c>
      <c r="E126" s="8" t="s">
        <v>146</v>
      </c>
      <c r="F126" s="9"/>
      <c r="G126" s="10" t="s">
        <v>1236</v>
      </c>
      <c r="H126" s="11">
        <v>1480</v>
      </c>
      <c r="I126" s="31">
        <v>21</v>
      </c>
      <c r="J126" s="32"/>
      <c r="K126" s="33">
        <v>67</v>
      </c>
      <c r="L126" s="33"/>
      <c r="M126" s="33">
        <v>1</v>
      </c>
      <c r="N126" s="33">
        <v>4</v>
      </c>
      <c r="O126" s="33">
        <v>7</v>
      </c>
      <c r="P126" s="33">
        <v>12</v>
      </c>
      <c r="Q126" s="43">
        <v>0.86</v>
      </c>
      <c r="R126" s="44">
        <f>IF($A$1="补货",IF(V126="FBA",I126,0)+K126+L126,IF(V126="FBA",I126,J126))</f>
        <v>21</v>
      </c>
      <c r="S126" s="45"/>
      <c r="T126" s="45">
        <f t="shared" si="4"/>
        <v>21</v>
      </c>
      <c r="U126" s="33">
        <f t="shared" si="5"/>
        <v>170.93023255814</v>
      </c>
      <c r="V126" s="46" t="s">
        <v>30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>
        <v>31</v>
      </c>
      <c r="J127" s="38"/>
      <c r="K127" s="39">
        <v>128</v>
      </c>
      <c r="L127" s="39"/>
      <c r="M127" s="39">
        <v>2</v>
      </c>
      <c r="N127" s="39">
        <v>5</v>
      </c>
      <c r="O127" s="39">
        <v>13</v>
      </c>
      <c r="P127" s="39">
        <v>27</v>
      </c>
      <c r="Q127" s="48">
        <v>1.53</v>
      </c>
      <c r="R127" s="348">
        <f>IF($A$1="补货",IF(V127="FBA",I127,0)+K127+L127,IF(V127="FBA",I127,J127))</f>
        <v>31</v>
      </c>
      <c r="S127" s="50"/>
      <c r="T127" s="50">
        <f t="shared" si="4"/>
        <v>31</v>
      </c>
      <c r="U127" s="39">
        <f t="shared" si="5"/>
        <v>141.830065359477</v>
      </c>
      <c r="V127" s="51" t="s">
        <v>30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17</v>
      </c>
      <c r="J128" s="328"/>
      <c r="K128" s="329">
        <v>41</v>
      </c>
      <c r="L128" s="329"/>
      <c r="M128" s="329">
        <v>2</v>
      </c>
      <c r="N128" s="329">
        <v>3</v>
      </c>
      <c r="O128" s="329">
        <v>3</v>
      </c>
      <c r="P128" s="329">
        <v>3</v>
      </c>
      <c r="Q128" s="344">
        <v>0.66</v>
      </c>
      <c r="R128" s="345">
        <f>IF($A$1="补货",IF(V128="FBA",I128,0)+K128+L128,IF(V128="FBA",I128,J128))</f>
        <v>17</v>
      </c>
      <c r="S128" s="346"/>
      <c r="T128" s="346">
        <f t="shared" ref="T128:T145" si="6">R128+S128</f>
        <v>17</v>
      </c>
      <c r="U128" s="329">
        <f t="shared" ref="U128:U145" si="7">IF(Q128&gt;0,T128/Q128*7,"-")</f>
        <v>180.30303030303</v>
      </c>
      <c r="V128" s="347" t="s">
        <v>30</v>
      </c>
    </row>
    <row r="129" customHeight="1" spans="2:22">
      <c r="B129" s="299"/>
      <c r="C129" s="7" t="s">
        <v>1244</v>
      </c>
      <c r="D129" s="8" t="s">
        <v>1245</v>
      </c>
      <c r="E129" s="8" t="s">
        <v>24</v>
      </c>
      <c r="F129" s="9"/>
      <c r="G129" s="10" t="s">
        <v>1246</v>
      </c>
      <c r="H129" s="11">
        <v>798</v>
      </c>
      <c r="I129" s="31">
        <v>10</v>
      </c>
      <c r="J129" s="32"/>
      <c r="K129" s="33">
        <v>50</v>
      </c>
      <c r="L129" s="33"/>
      <c r="M129" s="33">
        <v>3</v>
      </c>
      <c r="N129" s="33">
        <v>7</v>
      </c>
      <c r="O129" s="33">
        <v>15</v>
      </c>
      <c r="P129" s="33">
        <v>21</v>
      </c>
      <c r="Q129" s="43">
        <v>1.79</v>
      </c>
      <c r="R129" s="44">
        <f>IF($A$1="补货",IF(V129="FBA",I129,0)+K129+L129,IF(V129="FBA",I129,J129))</f>
        <v>10</v>
      </c>
      <c r="S129" s="45"/>
      <c r="T129" s="45">
        <f t="shared" si="6"/>
        <v>10</v>
      </c>
      <c r="U129" s="33">
        <f t="shared" si="7"/>
        <v>39.1061452513966</v>
      </c>
      <c r="V129" s="46" t="s">
        <v>30</v>
      </c>
    </row>
    <row r="130" customHeight="1" spans="2:22">
      <c r="B130" s="299"/>
      <c r="C130" s="7" t="s">
        <v>1247</v>
      </c>
      <c r="D130" s="8" t="s">
        <v>1248</v>
      </c>
      <c r="E130" s="8" t="s">
        <v>146</v>
      </c>
      <c r="F130" s="9"/>
      <c r="G130" s="10" t="s">
        <v>1249</v>
      </c>
      <c r="H130" s="11">
        <v>798</v>
      </c>
      <c r="I130" s="31">
        <v>30</v>
      </c>
      <c r="J130" s="32"/>
      <c r="K130" s="33">
        <v>95</v>
      </c>
      <c r="L130" s="33"/>
      <c r="M130" s="33">
        <v>6</v>
      </c>
      <c r="N130" s="33">
        <v>41</v>
      </c>
      <c r="O130" s="33">
        <v>82</v>
      </c>
      <c r="P130" s="33">
        <v>109</v>
      </c>
      <c r="Q130" s="43">
        <v>8.34</v>
      </c>
      <c r="R130" s="44">
        <f>IF($A$1="补货",IF(V130="FBA",I130,0)+K130+L130,IF(V130="FBA",I130,J130))</f>
        <v>30</v>
      </c>
      <c r="S130" s="45"/>
      <c r="T130" s="45">
        <f t="shared" si="6"/>
        <v>30</v>
      </c>
      <c r="U130" s="33">
        <f t="shared" si="7"/>
        <v>25.1798561151079</v>
      </c>
      <c r="V130" s="46" t="s">
        <v>30</v>
      </c>
    </row>
    <row r="131" customHeight="1" spans="2:22">
      <c r="B131" s="299"/>
      <c r="C131" s="7" t="s">
        <v>1250</v>
      </c>
      <c r="D131" s="8" t="s">
        <v>1251</v>
      </c>
      <c r="E131" s="8" t="s">
        <v>139</v>
      </c>
      <c r="F131" s="9"/>
      <c r="G131" s="10" t="s">
        <v>1252</v>
      </c>
      <c r="H131" s="11">
        <v>798</v>
      </c>
      <c r="I131" s="31">
        <v>11</v>
      </c>
      <c r="J131" s="32"/>
      <c r="K131" s="33">
        <v>39</v>
      </c>
      <c r="L131" s="33"/>
      <c r="M131" s="33">
        <v>11</v>
      </c>
      <c r="N131" s="33">
        <v>36</v>
      </c>
      <c r="O131" s="33">
        <v>55</v>
      </c>
      <c r="P131" s="33">
        <v>85</v>
      </c>
      <c r="Q131" s="43">
        <v>7.77</v>
      </c>
      <c r="R131" s="44">
        <f>IF($A$1="补货",IF(V131="FBA",I131,0)+K131+L131,IF(V131="FBA",I131,J131))</f>
        <v>11</v>
      </c>
      <c r="S131" s="45"/>
      <c r="T131" s="45">
        <f t="shared" si="6"/>
        <v>11</v>
      </c>
      <c r="U131" s="33">
        <f t="shared" si="7"/>
        <v>9.90990990990991</v>
      </c>
      <c r="V131" s="46" t="s">
        <v>30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4</v>
      </c>
      <c r="J132" s="32"/>
      <c r="K132" s="33">
        <v>120</v>
      </c>
      <c r="L132" s="33"/>
      <c r="M132" s="33">
        <v>2</v>
      </c>
      <c r="N132" s="33">
        <v>4</v>
      </c>
      <c r="O132" s="33">
        <v>9</v>
      </c>
      <c r="P132" s="33">
        <v>12</v>
      </c>
      <c r="Q132" s="43">
        <v>1.08</v>
      </c>
      <c r="R132" s="44">
        <f>IF($A$1="补货",IF(V132="FBA",I132,0)+K132+L132,IF(V132="FBA",I132,J132))</f>
        <v>4</v>
      </c>
      <c r="S132" s="45"/>
      <c r="T132" s="45">
        <f t="shared" si="6"/>
        <v>4</v>
      </c>
      <c r="U132" s="33">
        <f t="shared" si="7"/>
        <v>25.9259259259259</v>
      </c>
      <c r="V132" s="46" t="s">
        <v>30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3</v>
      </c>
      <c r="J133" s="35"/>
      <c r="K133" s="36">
        <v>60</v>
      </c>
      <c r="L133" s="36"/>
      <c r="M133" s="36">
        <v>3</v>
      </c>
      <c r="N133" s="36">
        <v>7</v>
      </c>
      <c r="O133" s="36">
        <v>10</v>
      </c>
      <c r="P133" s="36">
        <v>18</v>
      </c>
      <c r="Q133" s="341">
        <v>1.57</v>
      </c>
      <c r="R133" s="342">
        <f>IF($A$1="补货",IF(V133="FBA",I133,0)+K133+L133,IF(V133="FBA",I133,J133))</f>
        <v>3</v>
      </c>
      <c r="S133" s="343"/>
      <c r="T133" s="343">
        <f t="shared" si="6"/>
        <v>3</v>
      </c>
      <c r="U133" s="36">
        <f t="shared" si="7"/>
        <v>13.3757961783439</v>
      </c>
      <c r="V133" s="47" t="s">
        <v>30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7</v>
      </c>
      <c r="J134" s="32"/>
      <c r="K134" s="33">
        <v>-7</v>
      </c>
      <c r="L134" s="33"/>
      <c r="M134" s="33">
        <v>4</v>
      </c>
      <c r="N134" s="33">
        <v>15</v>
      </c>
      <c r="O134" s="33">
        <v>19</v>
      </c>
      <c r="P134" s="33">
        <v>19</v>
      </c>
      <c r="Q134" s="408">
        <v>2.61</v>
      </c>
      <c r="R134" s="44">
        <f>IF($A$1="补货",IF(V134="FBA",I134,0)+K134+L134,IF(V134="FBA",I134,J134))</f>
        <v>7</v>
      </c>
      <c r="S134" s="45"/>
      <c r="T134" s="45">
        <f t="shared" si="6"/>
        <v>7</v>
      </c>
      <c r="U134" s="33">
        <f t="shared" si="7"/>
        <v>18.7739463601533</v>
      </c>
      <c r="V134" s="46" t="s">
        <v>30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7</v>
      </c>
      <c r="J135" s="35"/>
      <c r="K135" s="36">
        <v>-2</v>
      </c>
      <c r="L135" s="36"/>
      <c r="M135" s="36"/>
      <c r="N135" s="36">
        <v>8</v>
      </c>
      <c r="O135" s="36">
        <v>13</v>
      </c>
      <c r="P135" s="36">
        <v>13</v>
      </c>
      <c r="Q135" s="341">
        <v>1.22</v>
      </c>
      <c r="R135" s="342">
        <f>IF($A$1="补货",IF(V135="FBA",I135,0)+K135+L135,IF(V135="FBA",I135,J135))</f>
        <v>7</v>
      </c>
      <c r="S135" s="343"/>
      <c r="T135" s="343">
        <f t="shared" si="6"/>
        <v>7</v>
      </c>
      <c r="U135" s="36">
        <f t="shared" si="7"/>
        <v>40.1639344262295</v>
      </c>
      <c r="V135" s="47" t="s">
        <v>30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1270</v>
      </c>
      <c r="D137" s="8" t="s">
        <v>1271</v>
      </c>
      <c r="E137" s="8" t="s">
        <v>146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3</v>
      </c>
      <c r="S137" s="45"/>
      <c r="T137" s="45">
        <f t="shared" si="6"/>
        <v>3</v>
      </c>
      <c r="U137" s="33">
        <f t="shared" si="7"/>
        <v>210</v>
      </c>
      <c r="V137" s="46" t="s">
        <v>30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1276</v>
      </c>
      <c r="D139" s="8" t="s">
        <v>1277</v>
      </c>
      <c r="E139" s="8" t="s">
        <v>139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3</v>
      </c>
      <c r="S139" s="45"/>
      <c r="T139" s="45">
        <f t="shared" si="6"/>
        <v>3</v>
      </c>
      <c r="U139" s="33">
        <f t="shared" si="7"/>
        <v>123.529411764706</v>
      </c>
      <c r="V139" s="46" t="s">
        <v>30</v>
      </c>
    </row>
    <row r="140" customHeight="1" spans="2:22">
      <c r="B140" s="299"/>
      <c r="C140" s="7" t="s">
        <v>1279</v>
      </c>
      <c r="D140" s="8" t="s">
        <v>1280</v>
      </c>
      <c r="E140" s="8" t="s">
        <v>24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2</v>
      </c>
      <c r="J141" s="38"/>
      <c r="K141" s="39">
        <v>5</v>
      </c>
      <c r="L141" s="39"/>
      <c r="M141" s="39">
        <v>1</v>
      </c>
      <c r="N141" s="39">
        <v>3</v>
      </c>
      <c r="O141" s="39">
        <v>3</v>
      </c>
      <c r="P141" s="39">
        <v>3</v>
      </c>
      <c r="Q141" s="48">
        <v>0.51</v>
      </c>
      <c r="R141" s="342">
        <f>IF($A$1="补货",IF(V141="FBA",I141,0)+K141+L141,IF(V141="FBA",I141,J141))</f>
        <v>2</v>
      </c>
      <c r="S141" s="50"/>
      <c r="T141" s="50">
        <f t="shared" si="6"/>
        <v>2</v>
      </c>
      <c r="U141" s="39">
        <f t="shared" si="7"/>
        <v>27.4509803921569</v>
      </c>
      <c r="V141" s="51" t="s">
        <v>30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524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524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524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524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524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524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524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524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524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524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524</v>
      </c>
    </row>
    <row r="153" customHeight="1" spans="2:22">
      <c r="B153" s="15"/>
      <c r="C153" s="16" t="s">
        <v>1323</v>
      </c>
      <c r="D153" s="17" t="s">
        <v>1324</v>
      </c>
      <c r="E153" s="17" t="s">
        <v>146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524</v>
      </c>
    </row>
    <row r="154" customHeight="1" spans="2:22">
      <c r="B154" s="15"/>
      <c r="C154" s="16" t="s">
        <v>1326</v>
      </c>
      <c r="D154" s="17" t="s">
        <v>1327</v>
      </c>
      <c r="E154" s="17" t="s">
        <v>146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524</v>
      </c>
    </row>
    <row r="155" customHeight="1" spans="2:22">
      <c r="B155" s="15"/>
      <c r="C155" s="16" t="s">
        <v>1329</v>
      </c>
      <c r="D155" s="17" t="s">
        <v>1330</v>
      </c>
      <c r="E155" s="17" t="s">
        <v>146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524</v>
      </c>
    </row>
    <row r="156" customHeight="1" spans="2:22">
      <c r="B156" s="15"/>
      <c r="C156" s="16" t="s">
        <v>1332</v>
      </c>
      <c r="D156" s="17" t="s">
        <v>1333</v>
      </c>
      <c r="E156" s="17" t="s">
        <v>146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524</v>
      </c>
    </row>
    <row r="157" customHeight="1" spans="2:22">
      <c r="B157" s="15"/>
      <c r="C157" s="16" t="s">
        <v>1335</v>
      </c>
      <c r="D157" s="17" t="s">
        <v>1336</v>
      </c>
      <c r="E157" s="17" t="s">
        <v>32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524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524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1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2</v>
      </c>
      <c r="Q159" s="341">
        <v>0.29</v>
      </c>
      <c r="R159" s="44">
        <f>IF($A$1="补货",IF(V159="FBA",I159,0)+K159+L159,IF(V159="FBA",I159,J159))</f>
        <v>1</v>
      </c>
      <c r="S159" s="45"/>
      <c r="T159" s="45">
        <f t="shared" si="8"/>
        <v>1</v>
      </c>
      <c r="U159" s="33">
        <f t="shared" si="9"/>
        <v>24.1379310344828</v>
      </c>
      <c r="V159" s="47" t="s">
        <v>524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524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524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420</v>
      </c>
      <c r="V162" s="47" t="s">
        <v>524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1</v>
      </c>
      <c r="P163" s="407">
        <v>2</v>
      </c>
      <c r="Q163" s="409">
        <v>0.07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200</v>
      </c>
      <c r="V163" s="410" t="s">
        <v>524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800</v>
      </c>
      <c r="V164" s="47" t="s">
        <v>524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524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524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420</v>
      </c>
      <c r="V167" s="47" t="s">
        <v>524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524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 t="str">
        <f t="shared" si="9"/>
        <v>-</v>
      </c>
      <c r="V169" s="47" t="s">
        <v>524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524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524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18</v>
      </c>
      <c r="K172" s="36"/>
      <c r="L172" s="36"/>
      <c r="M172" s="36">
        <v>1</v>
      </c>
      <c r="N172" s="36">
        <v>1</v>
      </c>
      <c r="O172" s="36">
        <v>1</v>
      </c>
      <c r="P172" s="36">
        <v>1</v>
      </c>
      <c r="Q172" s="341">
        <v>0.27</v>
      </c>
      <c r="R172" s="44">
        <f>IF($A$1="补货",IF(V172="FBA",I172,0)+K172+L172,IF(V172="FBA",I172,J172))</f>
        <v>18</v>
      </c>
      <c r="S172" s="45"/>
      <c r="T172" s="45">
        <f t="shared" ref="T172:T203" si="10">R172+S172</f>
        <v>18</v>
      </c>
      <c r="U172" s="33">
        <f t="shared" ref="U172:U203" si="11">IF(Q172&gt;0,T172/Q172*7,"-")</f>
        <v>466.666666666667</v>
      </c>
      <c r="V172" s="47" t="s">
        <v>524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524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/>
      <c r="P174" s="36">
        <v>1</v>
      </c>
      <c r="Q174" s="341">
        <v>0.02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700</v>
      </c>
      <c r="V174" s="47" t="s">
        <v>524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3733.33333333333</v>
      </c>
      <c r="V175" s="47" t="s">
        <v>524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524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29</v>
      </c>
      <c r="S177" s="343"/>
      <c r="T177" s="343">
        <f t="shared" si="10"/>
        <v>29</v>
      </c>
      <c r="U177" s="36">
        <f t="shared" si="11"/>
        <v>1691.66666666667</v>
      </c>
      <c r="V177" s="47" t="s">
        <v>524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524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524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524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3</v>
      </c>
      <c r="Q181" s="341">
        <v>0.08</v>
      </c>
      <c r="R181" s="44">
        <f>IF($A$1="补货",IF(V181="FBA",I181,0)+K181+L181,IF(V181="FBA",I181,J181))</f>
        <v>14</v>
      </c>
      <c r="S181" s="45"/>
      <c r="T181" s="45">
        <f t="shared" si="10"/>
        <v>14</v>
      </c>
      <c r="U181" s="33">
        <f t="shared" si="11"/>
        <v>1225</v>
      </c>
      <c r="V181" s="47" t="s">
        <v>524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524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2</v>
      </c>
      <c r="K183" s="338"/>
      <c r="L183" s="338"/>
      <c r="M183" s="338"/>
      <c r="N183" s="338">
        <v>3</v>
      </c>
      <c r="O183" s="338">
        <v>7</v>
      </c>
      <c r="P183" s="338">
        <v>9</v>
      </c>
      <c r="Q183" s="357">
        <v>0.6</v>
      </c>
      <c r="R183" s="354">
        <f>IF($A$1="补货",IF(V183="FBA",I183,0)+K183+L183,IF(V183="FBA",I183,J183))</f>
        <v>2</v>
      </c>
      <c r="S183" s="355"/>
      <c r="T183" s="355">
        <f t="shared" si="10"/>
        <v>2</v>
      </c>
      <c r="U183" s="335">
        <f t="shared" si="11"/>
        <v>23.3333333333333</v>
      </c>
      <c r="V183" s="360" t="s">
        <v>524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4</v>
      </c>
      <c r="Q184" s="341">
        <v>0.24</v>
      </c>
      <c r="R184" s="342">
        <f>IF($A$1="补货",IF(V184="FBA",I184,0)+K184+L184,IF(V184="FBA",I184,J184))</f>
        <v>22</v>
      </c>
      <c r="S184" s="343"/>
      <c r="T184" s="343">
        <f t="shared" si="10"/>
        <v>22</v>
      </c>
      <c r="U184" s="36">
        <f t="shared" si="11"/>
        <v>641.666666666667</v>
      </c>
      <c r="V184" s="47" t="s">
        <v>524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524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524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524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524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524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524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524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524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2</v>
      </c>
      <c r="O193" s="39">
        <v>5</v>
      </c>
      <c r="P193" s="39">
        <v>7</v>
      </c>
      <c r="Q193" s="48">
        <v>0.42</v>
      </c>
      <c r="R193" s="348">
        <f>IF($A$1="补货",IF(V193="FBA",I193,0)+K193+L193,IF(V193="FBA",I193,J193))</f>
        <v>2</v>
      </c>
      <c r="S193" s="50"/>
      <c r="T193" s="50">
        <f t="shared" si="10"/>
        <v>2</v>
      </c>
      <c r="U193" s="39">
        <f t="shared" si="11"/>
        <v>33.3333333333333</v>
      </c>
      <c r="V193" s="51" t="s">
        <v>524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524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13</v>
      </c>
      <c r="S195" s="50"/>
      <c r="T195" s="50">
        <f t="shared" si="10"/>
        <v>13</v>
      </c>
      <c r="U195" s="39">
        <f t="shared" si="11"/>
        <v>758.333333333333</v>
      </c>
      <c r="V195" s="51" t="s">
        <v>524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524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524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2</v>
      </c>
      <c r="K198" s="407">
        <v>15</v>
      </c>
      <c r="L198" s="407"/>
      <c r="M198" s="407"/>
      <c r="N198" s="407">
        <v>1</v>
      </c>
      <c r="O198" s="407">
        <v>5</v>
      </c>
      <c r="P198" s="407">
        <v>8</v>
      </c>
      <c r="Q198" s="409">
        <v>0.37</v>
      </c>
      <c r="R198" s="345">
        <f>IF($A$1="补货",IF(V198="FBA",I198,0)+K198+L198,IF(V198="FBA",I198,J198))</f>
        <v>2</v>
      </c>
      <c r="S198" s="346"/>
      <c r="T198" s="346">
        <f t="shared" si="10"/>
        <v>2</v>
      </c>
      <c r="U198" s="329">
        <f t="shared" si="11"/>
        <v>37.8378378378378</v>
      </c>
      <c r="V198" s="410" t="s">
        <v>524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146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524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2022-07-15T02:01:34Z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